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9720" windowHeight="7320" activeTab="1"/>
  </bookViews>
  <sheets>
    <sheet name="список РФ" sheetId="24" r:id="rId1"/>
    <sheet name="призеры" sheetId="3" r:id="rId2"/>
    <sheet name="1стр" sheetId="21" r:id="rId3"/>
    <sheet name="2стр" sheetId="22" r:id="rId4"/>
    <sheet name="ФИН" sheetId="2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2">'1стр'!$A$1:$I$91</definedName>
    <definedName name="_xlnm.Print_Area" localSheetId="3">'2стр'!$A$1:$I$91</definedName>
    <definedName name="_xlnm.Print_Area" localSheetId="1">призеры!$A$1:$I$78</definedName>
    <definedName name="_xlnm.Print_Area" localSheetId="0">'список РФ'!$A$1:$I$91</definedName>
    <definedName name="_xlnm.Print_Area" localSheetId="4">ФИН!$A$1:$I$91</definedName>
  </definedNames>
  <calcPr calcId="125725"/>
</workbook>
</file>

<file path=xl/calcChain.xml><?xml version="1.0" encoding="utf-8"?>
<calcChain xmlns="http://schemas.openxmlformats.org/spreadsheetml/2006/main">
  <c r="F82" i="23"/>
  <c r="F81"/>
  <c r="F80"/>
  <c r="F79"/>
  <c r="A4" i="3"/>
  <c r="A4" i="23" s="1"/>
  <c r="A3" i="3"/>
  <c r="A3" i="23" s="1"/>
  <c r="B81" l="1"/>
  <c r="B79"/>
  <c r="G79" i="24"/>
  <c r="F81"/>
  <c r="F79"/>
  <c r="B81"/>
  <c r="B79"/>
  <c r="A4"/>
  <c r="A3"/>
  <c r="A4" i="21" l="1"/>
  <c r="A4" i="22"/>
  <c r="A3" i="21"/>
  <c r="A3" i="22"/>
  <c r="F81" i="21"/>
  <c r="F81" i="22"/>
  <c r="G81" i="24"/>
  <c r="F82" i="21"/>
  <c r="F82" i="22"/>
  <c r="I78" i="24"/>
  <c r="I77"/>
  <c r="H64"/>
  <c r="F64"/>
  <c r="E64"/>
  <c r="D64"/>
  <c r="C64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F52"/>
  <c r="E52"/>
  <c r="D52"/>
  <c r="C52"/>
  <c r="H51"/>
  <c r="F51"/>
  <c r="E51"/>
  <c r="D51"/>
  <c r="C51"/>
  <c r="H50"/>
  <c r="F50"/>
  <c r="E50"/>
  <c r="D50"/>
  <c r="C50"/>
  <c r="H27"/>
  <c r="F27"/>
  <c r="E27"/>
  <c r="D27"/>
  <c r="C27"/>
  <c r="H26"/>
  <c r="F26"/>
  <c r="E26"/>
  <c r="D26"/>
  <c r="C26"/>
  <c r="H25"/>
  <c r="F25"/>
  <c r="E25"/>
  <c r="D25"/>
  <c r="C25"/>
  <c r="H24"/>
  <c r="F24"/>
  <c r="E24"/>
  <c r="D24"/>
  <c r="C24"/>
  <c r="H23"/>
  <c r="F23"/>
  <c r="E23"/>
  <c r="D23"/>
  <c r="C23"/>
  <c r="H22"/>
  <c r="F22"/>
  <c r="E22"/>
  <c r="D22"/>
  <c r="C22"/>
  <c r="H13"/>
  <c r="F13"/>
  <c r="E13"/>
  <c r="D13"/>
  <c r="C13"/>
  <c r="H12"/>
  <c r="F12"/>
  <c r="E12"/>
  <c r="D12"/>
  <c r="C12"/>
  <c r="H11"/>
  <c r="F11"/>
  <c r="E11"/>
  <c r="D11"/>
  <c r="C11"/>
  <c r="H10"/>
  <c r="F10"/>
  <c r="E10"/>
  <c r="D10"/>
  <c r="C10"/>
  <c r="H8"/>
  <c r="F8"/>
  <c r="E8"/>
  <c r="D8"/>
  <c r="C8"/>
  <c r="H13" i="23" l="1"/>
  <c r="F13"/>
  <c r="E13"/>
  <c r="D13"/>
  <c r="C13"/>
  <c r="H12"/>
  <c r="F12"/>
  <c r="E12"/>
  <c r="D12"/>
  <c r="C12"/>
  <c r="H11"/>
  <c r="F11"/>
  <c r="E11"/>
  <c r="D11"/>
  <c r="C11"/>
  <c r="H10"/>
  <c r="F10"/>
  <c r="E10"/>
  <c r="D10"/>
  <c r="C10"/>
  <c r="H13" i="22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H13" i="21"/>
  <c r="F13"/>
  <c r="E13"/>
  <c r="D13"/>
  <c r="C13"/>
  <c r="H12"/>
  <c r="F12"/>
  <c r="E12"/>
  <c r="D12"/>
  <c r="C12"/>
  <c r="H26" i="3"/>
  <c r="F26"/>
  <c r="D26"/>
  <c r="C26"/>
  <c r="H25"/>
  <c r="F25"/>
  <c r="D25"/>
  <c r="C25"/>
  <c r="H27" i="23"/>
  <c r="F27"/>
  <c r="E27"/>
  <c r="D27"/>
  <c r="C27"/>
  <c r="H26"/>
  <c r="F26"/>
  <c r="E26"/>
  <c r="D26"/>
  <c r="C26"/>
  <c r="H25"/>
  <c r="F25"/>
  <c r="E25"/>
  <c r="D25"/>
  <c r="C25"/>
  <c r="H24"/>
  <c r="F24"/>
  <c r="E24"/>
  <c r="D24"/>
  <c r="C24"/>
  <c r="H27" i="22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7" i="21"/>
  <c r="F27"/>
  <c r="E27"/>
  <c r="D27"/>
  <c r="C27"/>
  <c r="H26"/>
  <c r="F26"/>
  <c r="E26"/>
  <c r="D26"/>
  <c r="C26"/>
  <c r="H13" i="3"/>
  <c r="F13"/>
  <c r="E13"/>
  <c r="D13"/>
  <c r="C13"/>
  <c r="H12"/>
  <c r="F12"/>
  <c r="E12"/>
  <c r="D12"/>
  <c r="C12"/>
  <c r="H11"/>
  <c r="F11"/>
  <c r="E11"/>
  <c r="D11"/>
  <c r="C11"/>
  <c r="H10"/>
  <c r="F10"/>
  <c r="E10"/>
  <c r="D10"/>
  <c r="C10"/>
  <c r="H9"/>
  <c r="F9"/>
  <c r="E9"/>
  <c r="D9"/>
  <c r="C9"/>
  <c r="H8"/>
  <c r="F8"/>
  <c r="E8"/>
  <c r="D8"/>
  <c r="C8"/>
  <c r="F80" i="22" l="1"/>
  <c r="F79"/>
  <c r="F79" i="21" l="1"/>
  <c r="F80"/>
  <c r="A2" i="22" l="1"/>
  <c r="A2" i="21"/>
  <c r="A71" i="23"/>
  <c r="A64"/>
  <c r="A57"/>
  <c r="A50"/>
  <c r="A43"/>
  <c r="A36"/>
  <c r="A29"/>
  <c r="A22"/>
  <c r="A15"/>
  <c r="A8"/>
  <c r="A71" i="22"/>
  <c r="A64"/>
  <c r="A57"/>
  <c r="A50"/>
  <c r="A43"/>
  <c r="A36" i="21"/>
  <c r="A29"/>
  <c r="A22"/>
  <c r="A15"/>
  <c r="A8"/>
  <c r="B81" i="22" l="1"/>
  <c r="B79"/>
  <c r="B81" i="21"/>
  <c r="B79"/>
  <c r="I78" i="23" l="1"/>
  <c r="I77"/>
  <c r="H76"/>
  <c r="G76"/>
  <c r="F76"/>
  <c r="E76"/>
  <c r="D76"/>
  <c r="C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H62"/>
  <c r="F62"/>
  <c r="E62"/>
  <c r="D62"/>
  <c r="C62"/>
  <c r="H61"/>
  <c r="F61"/>
  <c r="E61"/>
  <c r="D61"/>
  <c r="C61"/>
  <c r="H60"/>
  <c r="F60"/>
  <c r="E60"/>
  <c r="D60"/>
  <c r="C60"/>
  <c r="H59"/>
  <c r="F59"/>
  <c r="E59"/>
  <c r="D59"/>
  <c r="C59"/>
  <c r="H55"/>
  <c r="F55"/>
  <c r="E55"/>
  <c r="D55"/>
  <c r="C55"/>
  <c r="H54"/>
  <c r="F54"/>
  <c r="E54"/>
  <c r="D54"/>
  <c r="C54"/>
  <c r="H53"/>
  <c r="F53"/>
  <c r="E53"/>
  <c r="D53"/>
  <c r="C53"/>
  <c r="H52"/>
  <c r="F52"/>
  <c r="E52"/>
  <c r="D52"/>
  <c r="C52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1"/>
  <c r="F41"/>
  <c r="E41"/>
  <c r="D41"/>
  <c r="C41"/>
  <c r="H40"/>
  <c r="F40"/>
  <c r="E40"/>
  <c r="D40"/>
  <c r="C40"/>
  <c r="H39"/>
  <c r="F39"/>
  <c r="E39"/>
  <c r="D39"/>
  <c r="C39"/>
  <c r="H38"/>
  <c r="F38"/>
  <c r="E38"/>
  <c r="D38"/>
  <c r="C38"/>
  <c r="H34"/>
  <c r="F34"/>
  <c r="E34"/>
  <c r="D34"/>
  <c r="C34"/>
  <c r="H33"/>
  <c r="F33"/>
  <c r="E33"/>
  <c r="D33"/>
  <c r="C33"/>
  <c r="H32"/>
  <c r="F32"/>
  <c r="E32"/>
  <c r="D32"/>
  <c r="C32"/>
  <c r="H31"/>
  <c r="F31"/>
  <c r="E31"/>
  <c r="D31"/>
  <c r="C31"/>
  <c r="I78" i="22"/>
  <c r="I77"/>
  <c r="H76"/>
  <c r="G76"/>
  <c r="F76"/>
  <c r="E76"/>
  <c r="D76"/>
  <c r="C76"/>
  <c r="H75"/>
  <c r="G75"/>
  <c r="F75"/>
  <c r="E75"/>
  <c r="D75"/>
  <c r="C75"/>
  <c r="H62"/>
  <c r="G62"/>
  <c r="F62"/>
  <c r="E62"/>
  <c r="D62"/>
  <c r="C62"/>
  <c r="H61"/>
  <c r="G61"/>
  <c r="F61"/>
  <c r="E61"/>
  <c r="D61"/>
  <c r="C61"/>
  <c r="H55"/>
  <c r="F55"/>
  <c r="E55"/>
  <c r="D55"/>
  <c r="C55"/>
  <c r="H54"/>
  <c r="F54"/>
  <c r="E54"/>
  <c r="D54"/>
  <c r="C54"/>
  <c r="H48"/>
  <c r="G48"/>
  <c r="F48"/>
  <c r="E48"/>
  <c r="D48"/>
  <c r="C48"/>
  <c r="H47"/>
  <c r="G47"/>
  <c r="F47"/>
  <c r="E47"/>
  <c r="D47"/>
  <c r="C47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I78" i="21"/>
  <c r="I77"/>
  <c r="H76"/>
  <c r="G76"/>
  <c r="F76"/>
  <c r="E76"/>
  <c r="D76"/>
  <c r="C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1"/>
  <c r="G41"/>
  <c r="F41"/>
  <c r="E41"/>
  <c r="D41"/>
  <c r="C41"/>
  <c r="H40"/>
  <c r="G40"/>
  <c r="F40"/>
  <c r="E40"/>
  <c r="D40"/>
  <c r="C40"/>
  <c r="H34"/>
  <c r="F34"/>
  <c r="E34"/>
  <c r="D34"/>
  <c r="C34"/>
  <c r="H33"/>
  <c r="F33"/>
  <c r="E33"/>
  <c r="D33"/>
  <c r="C33"/>
  <c r="I65" i="3" l="1"/>
  <c r="I64"/>
  <c r="E64" i="23" l="1"/>
  <c r="E64" i="22"/>
  <c r="D64" i="23" l="1"/>
  <c r="D64" i="22"/>
  <c r="F64" i="23"/>
  <c r="F64" i="22"/>
  <c r="C64" i="23"/>
  <c r="C64" i="22"/>
  <c r="H64" i="23"/>
  <c r="H64" i="22"/>
  <c r="E25" i="21" l="1"/>
  <c r="E24"/>
  <c r="H25" l="1"/>
  <c r="F25"/>
  <c r="H23"/>
  <c r="H23" i="23"/>
  <c r="C25" i="21"/>
  <c r="E22"/>
  <c r="E22" i="23"/>
  <c r="D24" i="21"/>
  <c r="D25"/>
  <c r="H24"/>
  <c r="C24"/>
  <c r="F24"/>
  <c r="C22" l="1"/>
  <c r="C22" i="23"/>
  <c r="E23"/>
  <c r="E23" i="21"/>
  <c r="H22" i="23"/>
  <c r="H22" i="21"/>
  <c r="D22" i="23"/>
  <c r="D22" i="21"/>
  <c r="C23" i="23"/>
  <c r="C23" i="21"/>
  <c r="D23" i="23"/>
  <c r="D23" i="21"/>
  <c r="F23"/>
  <c r="F23" i="23"/>
  <c r="F22" i="21"/>
  <c r="F22" i="23"/>
  <c r="E11" i="21" l="1"/>
  <c r="E10"/>
  <c r="D10" l="1"/>
  <c r="H10"/>
  <c r="C10"/>
  <c r="F10"/>
  <c r="H9" i="23"/>
  <c r="H9" i="21"/>
  <c r="H11"/>
  <c r="F11"/>
  <c r="D11"/>
  <c r="C11"/>
  <c r="E8"/>
  <c r="E8" i="23"/>
  <c r="C9" i="21" l="1"/>
  <c r="C9" i="23"/>
  <c r="F9"/>
  <c r="F9" i="21"/>
  <c r="H8" i="23"/>
  <c r="H8" i="21"/>
  <c r="E9" i="23"/>
  <c r="E9" i="21"/>
  <c r="D8" i="23"/>
  <c r="D8" i="21"/>
  <c r="D9" i="23"/>
  <c r="D9" i="21"/>
  <c r="F8"/>
  <c r="F8" i="23"/>
  <c r="C8" i="21"/>
  <c r="C8" i="23"/>
  <c r="E53" i="22" l="1"/>
  <c r="E52"/>
  <c r="H52" i="3"/>
  <c r="H51" i="22" l="1"/>
  <c r="H51" i="23"/>
  <c r="E50" i="22"/>
  <c r="E50" i="23"/>
  <c r="C53" i="22"/>
  <c r="C52" i="3"/>
  <c r="D53" i="22"/>
  <c r="H53"/>
  <c r="D52"/>
  <c r="E52" i="3"/>
  <c r="D52"/>
  <c r="C52" i="22"/>
  <c r="D53" i="3"/>
  <c r="H53"/>
  <c r="E53"/>
  <c r="C53"/>
  <c r="H52" i="22"/>
  <c r="F53" l="1"/>
  <c r="F53" i="3"/>
  <c r="F52"/>
  <c r="E51" i="22"/>
  <c r="E51" i="23"/>
  <c r="H50"/>
  <c r="H50" i="22"/>
  <c r="D50" i="23"/>
  <c r="D50" i="22"/>
  <c r="F52"/>
  <c r="C50"/>
  <c r="C50" i="23"/>
  <c r="D51" i="22"/>
  <c r="D51" i="23"/>
  <c r="C51" i="22"/>
  <c r="C51" i="23"/>
  <c r="F50" l="1"/>
  <c r="F50" i="22"/>
  <c r="F51"/>
  <c r="F51" i="23"/>
  <c r="G76" i="24" l="1"/>
  <c r="E71"/>
  <c r="E73"/>
  <c r="E73" i="22"/>
  <c r="H72" i="24"/>
  <c r="H75"/>
  <c r="E74"/>
  <c r="E74" i="22"/>
  <c r="F74" i="24" l="1"/>
  <c r="F74" i="22"/>
  <c r="F76" i="24"/>
  <c r="F75"/>
  <c r="F72"/>
  <c r="E72"/>
  <c r="H71"/>
  <c r="G74"/>
  <c r="D74"/>
  <c r="D74" i="22"/>
  <c r="H72"/>
  <c r="H72" i="23"/>
  <c r="E71"/>
  <c r="E71" i="22"/>
  <c r="H73" i="24"/>
  <c r="H73" i="22"/>
  <c r="C76" i="24"/>
  <c r="E76"/>
  <c r="F71"/>
  <c r="H76"/>
  <c r="D71"/>
  <c r="D76"/>
  <c r="C73"/>
  <c r="C73" i="22"/>
  <c r="F73" i="24"/>
  <c r="F73" i="22"/>
  <c r="D75" i="24"/>
  <c r="E75"/>
  <c r="C71"/>
  <c r="D73"/>
  <c r="D73" i="22"/>
  <c r="G75" i="24"/>
  <c r="D72"/>
  <c r="H74"/>
  <c r="H74" i="22"/>
  <c r="C75" i="24"/>
  <c r="C72"/>
  <c r="C74"/>
  <c r="C74" i="22"/>
  <c r="C72" l="1"/>
  <c r="C72" i="23"/>
  <c r="D72" i="22"/>
  <c r="D72" i="23"/>
  <c r="C71"/>
  <c r="C71" i="22"/>
  <c r="H71"/>
  <c r="H71" i="23"/>
  <c r="E72"/>
  <c r="E72" i="22"/>
  <c r="F72" i="23"/>
  <c r="F72" i="22"/>
  <c r="D71"/>
  <c r="D71" i="23"/>
  <c r="F71"/>
  <c r="F71" i="22"/>
  <c r="G62" i="24" l="1"/>
  <c r="E57"/>
  <c r="E59"/>
  <c r="E59" i="22"/>
  <c r="H58" i="24"/>
  <c r="H61"/>
  <c r="H59" i="3"/>
  <c r="E60" i="24"/>
  <c r="E60" i="22"/>
  <c r="F60" i="24" l="1"/>
  <c r="F58" i="3"/>
  <c r="F60" i="22" s="1"/>
  <c r="F62" i="24"/>
  <c r="F60" i="3"/>
  <c r="F61" i="24"/>
  <c r="F59" i="3"/>
  <c r="F58" i="24"/>
  <c r="E58"/>
  <c r="H57"/>
  <c r="G60"/>
  <c r="D60"/>
  <c r="D58" i="3"/>
  <c r="D60" i="22" s="1"/>
  <c r="H58" i="23"/>
  <c r="H58" i="22"/>
  <c r="E57" i="23"/>
  <c r="E57" i="22"/>
  <c r="H59" i="24"/>
  <c r="H57" i="3"/>
  <c r="H59" i="22" s="1"/>
  <c r="C62" i="24"/>
  <c r="C60" i="3"/>
  <c r="E62" i="24"/>
  <c r="F57"/>
  <c r="H62"/>
  <c r="H60" i="3"/>
  <c r="D57" i="24"/>
  <c r="D62"/>
  <c r="D60" i="3"/>
  <c r="C59" i="24"/>
  <c r="C57" i="3"/>
  <c r="C59" i="22" s="1"/>
  <c r="F59" i="24"/>
  <c r="F57" i="3"/>
  <c r="F59" i="22" s="1"/>
  <c r="D61" i="24"/>
  <c r="D59" i="3"/>
  <c r="E61" i="24"/>
  <c r="C57"/>
  <c r="D59"/>
  <c r="D57" i="3"/>
  <c r="D59" i="22" s="1"/>
  <c r="G61" i="24"/>
  <c r="D58"/>
  <c r="H60"/>
  <c r="H58" i="3"/>
  <c r="H60" i="22" s="1"/>
  <c r="C61" i="24"/>
  <c r="C59" i="3"/>
  <c r="C58" i="24"/>
  <c r="C60"/>
  <c r="C58" i="3"/>
  <c r="C60" i="22" s="1"/>
  <c r="C58" i="23" l="1"/>
  <c r="C58" i="22"/>
  <c r="D58" i="23"/>
  <c r="D58" i="22"/>
  <c r="C57" i="23"/>
  <c r="C57" i="22"/>
  <c r="H57"/>
  <c r="H57" i="23"/>
  <c r="E58"/>
  <c r="E58" i="22"/>
  <c r="F58"/>
  <c r="F58" i="23"/>
  <c r="D57" i="22"/>
  <c r="D57" i="23"/>
  <c r="F57" i="22"/>
  <c r="F57" i="23"/>
  <c r="G20" l="1"/>
  <c r="G20" i="22"/>
  <c r="E29" i="24"/>
  <c r="E15" i="22"/>
  <c r="E31" i="24"/>
  <c r="E17" i="23"/>
  <c r="E17" i="22"/>
  <c r="E31" i="21"/>
  <c r="H30" i="24"/>
  <c r="H16" i="22"/>
  <c r="H33" i="24"/>
  <c r="H19" i="21"/>
  <c r="H31" i="3"/>
  <c r="H19" i="23"/>
  <c r="H19" i="22"/>
  <c r="E32" i="24"/>
  <c r="E18" i="23"/>
  <c r="E18" i="22"/>
  <c r="E32" i="21"/>
  <c r="G15" i="22"/>
  <c r="G16"/>
  <c r="H31" i="24" l="1"/>
  <c r="H17" i="22"/>
  <c r="H31" i="21"/>
  <c r="H17" i="23"/>
  <c r="C34" i="24"/>
  <c r="C20" i="23"/>
  <c r="C20" i="22"/>
  <c r="C20" i="21"/>
  <c r="C32" i="3"/>
  <c r="E34" i="24"/>
  <c r="E20" i="21"/>
  <c r="E20" i="23"/>
  <c r="E20" i="22"/>
  <c r="E32" i="3"/>
  <c r="F29" i="24"/>
  <c r="F15" i="22"/>
  <c r="H34" i="24"/>
  <c r="H20" i="23"/>
  <c r="H32" i="3"/>
  <c r="H20" i="22"/>
  <c r="H20" i="21"/>
  <c r="D29" i="24"/>
  <c r="D15" i="22"/>
  <c r="D34" i="24"/>
  <c r="D20" i="21"/>
  <c r="D32" i="3"/>
  <c r="D20" i="23"/>
  <c r="D20" i="22"/>
  <c r="C31" i="24"/>
  <c r="C17" i="23"/>
  <c r="C17" i="22"/>
  <c r="C31" i="21"/>
  <c r="F31" i="24"/>
  <c r="F17" i="23"/>
  <c r="F17" i="22"/>
  <c r="F31" i="21"/>
  <c r="D33" i="24"/>
  <c r="D19" i="23"/>
  <c r="D19" i="22"/>
  <c r="D19" i="21"/>
  <c r="D31" i="3"/>
  <c r="E33" i="24"/>
  <c r="E19" i="23"/>
  <c r="E19" i="22"/>
  <c r="E19" i="21"/>
  <c r="E31" i="3"/>
  <c r="C29" i="24"/>
  <c r="C15" i="22"/>
  <c r="D31" i="24"/>
  <c r="D17" i="23"/>
  <c r="D31" i="21"/>
  <c r="D17" i="22"/>
  <c r="G19" i="23"/>
  <c r="G19" i="22"/>
  <c r="D30" i="24"/>
  <c r="D16" i="22"/>
  <c r="H32" i="24"/>
  <c r="H32" i="21"/>
  <c r="H18" i="23"/>
  <c r="H18" i="22"/>
  <c r="C33" i="24"/>
  <c r="C19" i="23"/>
  <c r="C19" i="22"/>
  <c r="C19" i="21"/>
  <c r="C31" i="3"/>
  <c r="C30" i="24"/>
  <c r="C16" i="22"/>
  <c r="C32" i="24"/>
  <c r="C32" i="21"/>
  <c r="C18" i="23"/>
  <c r="C18" i="22"/>
  <c r="H30" i="23"/>
  <c r="H30" i="21"/>
  <c r="F32" i="24"/>
  <c r="F32" i="21"/>
  <c r="F18" i="23"/>
  <c r="F18" i="22"/>
  <c r="G17" i="23"/>
  <c r="G17" i="22"/>
  <c r="F34" i="24"/>
  <c r="F20" i="21"/>
  <c r="F32" i="3"/>
  <c r="F20" i="23"/>
  <c r="F20" i="22"/>
  <c r="F33" i="24"/>
  <c r="F19" i="22"/>
  <c r="F31" i="3"/>
  <c r="F19" i="23"/>
  <c r="F19" i="21"/>
  <c r="F30" i="24"/>
  <c r="F16" i="22"/>
  <c r="E30" i="24"/>
  <c r="E16" i="22"/>
  <c r="H29" i="24"/>
  <c r="H15" i="22"/>
  <c r="G18" i="23"/>
  <c r="G18" i="22"/>
  <c r="D32" i="24"/>
  <c r="D32" i="21"/>
  <c r="D18" i="23"/>
  <c r="D18" i="22"/>
  <c r="E29" i="21"/>
  <c r="E29" i="23"/>
  <c r="H29" i="21" l="1"/>
  <c r="H29" i="23"/>
  <c r="E30"/>
  <c r="E30" i="21"/>
  <c r="F30"/>
  <c r="F30" i="23"/>
  <c r="D30" i="21"/>
  <c r="D30" i="23"/>
  <c r="D29" i="21"/>
  <c r="D29" i="23"/>
  <c r="F29"/>
  <c r="F29" i="21"/>
  <c r="C30"/>
  <c r="C30" i="23"/>
  <c r="C29"/>
  <c r="C29" i="21"/>
  <c r="G48" i="24" l="1"/>
  <c r="G46" i="3"/>
  <c r="E43" i="24"/>
  <c r="E45"/>
  <c r="E45" i="22"/>
  <c r="H44" i="24"/>
  <c r="H47"/>
  <c r="H45" i="3"/>
  <c r="E46" i="24"/>
  <c r="E46" i="22"/>
  <c r="F46" i="24" l="1"/>
  <c r="F46" i="22"/>
  <c r="F48" i="24"/>
  <c r="F46" i="3"/>
  <c r="F47" i="24"/>
  <c r="F45" i="3"/>
  <c r="F44" i="24"/>
  <c r="E44"/>
  <c r="H43"/>
  <c r="G46"/>
  <c r="D46"/>
  <c r="D46" i="22"/>
  <c r="H44"/>
  <c r="H44" i="23"/>
  <c r="E43"/>
  <c r="E43" i="22"/>
  <c r="H45" i="24"/>
  <c r="H45" i="22"/>
  <c r="C48" i="24"/>
  <c r="C46" i="3"/>
  <c r="E48" i="24"/>
  <c r="F43"/>
  <c r="H48"/>
  <c r="H46" i="3"/>
  <c r="D43" i="24"/>
  <c r="D48"/>
  <c r="D46" i="3"/>
  <c r="C45" i="24"/>
  <c r="C45" i="22"/>
  <c r="F45" i="24"/>
  <c r="F45" i="22"/>
  <c r="D47" i="24"/>
  <c r="D45" i="3"/>
  <c r="E47" i="24"/>
  <c r="C43"/>
  <c r="D45"/>
  <c r="D45" i="22"/>
  <c r="G47" i="24"/>
  <c r="G45" i="3"/>
  <c r="D44" i="24"/>
  <c r="H46"/>
  <c r="H46" i="22"/>
  <c r="C47" i="24"/>
  <c r="C45" i="3"/>
  <c r="C44" i="24"/>
  <c r="C46"/>
  <c r="C46" i="22"/>
  <c r="C44" l="1"/>
  <c r="C44" i="23"/>
  <c r="D44" i="22"/>
  <c r="D44" i="23"/>
  <c r="C43"/>
  <c r="C43" i="22"/>
  <c r="H43"/>
  <c r="H43" i="23"/>
  <c r="E44" i="22"/>
  <c r="E44" i="23"/>
  <c r="F44" i="22"/>
  <c r="F44" i="23"/>
  <c r="D43" i="22"/>
  <c r="D43" i="23"/>
  <c r="F43" i="22"/>
  <c r="F43" i="23"/>
  <c r="D69" i="24" l="1"/>
  <c r="F65"/>
  <c r="H66"/>
  <c r="H66" i="22"/>
  <c r="F69" i="24"/>
  <c r="D68"/>
  <c r="D67"/>
  <c r="D67" i="22"/>
  <c r="C67" i="24"/>
  <c r="C67" i="22"/>
  <c r="E67" i="24"/>
  <c r="E67" i="22"/>
  <c r="F66" i="24"/>
  <c r="F66" i="22"/>
  <c r="H68" i="24"/>
  <c r="C66"/>
  <c r="C66" i="22"/>
  <c r="D66" i="24"/>
  <c r="D66" i="22"/>
  <c r="F67" i="24"/>
  <c r="F67" i="22"/>
  <c r="F68" i="24"/>
  <c r="G69"/>
  <c r="E68"/>
  <c r="D65"/>
  <c r="C68"/>
  <c r="H67"/>
  <c r="H67" i="22"/>
  <c r="C69" i="24"/>
  <c r="E69"/>
  <c r="E65"/>
  <c r="C65"/>
  <c r="G67"/>
  <c r="H65"/>
  <c r="E66"/>
  <c r="E66" i="22"/>
  <c r="G68" i="24"/>
  <c r="H69"/>
  <c r="C65" i="23" l="1"/>
  <c r="C65" i="22"/>
  <c r="E65" i="23"/>
  <c r="E65" i="22"/>
  <c r="F65"/>
  <c r="F65" i="23"/>
  <c r="H65" i="22"/>
  <c r="H65" i="23"/>
  <c r="D65" i="22"/>
  <c r="D65" i="23"/>
  <c r="E40" i="24" l="1"/>
  <c r="E38" i="3"/>
  <c r="D37" i="24"/>
  <c r="H39"/>
  <c r="H39" i="21"/>
  <c r="F37" i="24"/>
  <c r="F41"/>
  <c r="F39" i="3"/>
  <c r="D39" i="24"/>
  <c r="D39" i="21"/>
  <c r="E39" i="24"/>
  <c r="E39" i="21"/>
  <c r="H40" i="24"/>
  <c r="H38" i="3"/>
  <c r="D36" i="24"/>
  <c r="C38"/>
  <c r="C38" i="21"/>
  <c r="C36" i="24"/>
  <c r="D38"/>
  <c r="D38" i="21"/>
  <c r="F39" i="24"/>
  <c r="F39" i="21"/>
  <c r="F40" i="24"/>
  <c r="F38" i="3"/>
  <c r="F36" i="24"/>
  <c r="G41"/>
  <c r="G39" i="3"/>
  <c r="D41" i="24"/>
  <c r="D39" i="3"/>
  <c r="C40" i="24"/>
  <c r="C38" i="3"/>
  <c r="H38" i="24"/>
  <c r="H38" i="21"/>
  <c r="H36" i="24"/>
  <c r="C41"/>
  <c r="C39" i="3"/>
  <c r="D40" i="24"/>
  <c r="D38" i="3"/>
  <c r="C39" i="24"/>
  <c r="C39" i="21"/>
  <c r="F38" i="24"/>
  <c r="F38" i="21"/>
  <c r="E36" i="24"/>
  <c r="E41"/>
  <c r="E39" i="3"/>
  <c r="E37" i="24"/>
  <c r="C37"/>
  <c r="G39"/>
  <c r="H37"/>
  <c r="E38"/>
  <c r="E38" i="21"/>
  <c r="G40" i="24"/>
  <c r="G38" i="3"/>
  <c r="H41" i="24"/>
  <c r="H39" i="3"/>
  <c r="F37" i="21" l="1"/>
  <c r="F37" i="23"/>
  <c r="H37" i="21"/>
  <c r="H37" i="23"/>
  <c r="C37"/>
  <c r="C37" i="21"/>
  <c r="F36"/>
  <c r="F36" i="23"/>
  <c r="H36"/>
  <c r="H36" i="21"/>
  <c r="E37" i="23"/>
  <c r="E37" i="21"/>
  <c r="E36"/>
  <c r="E36" i="23"/>
  <c r="C36"/>
  <c r="C36" i="21"/>
  <c r="D36" i="23"/>
  <c r="D36" i="21"/>
  <c r="D37"/>
  <c r="D37" i="23"/>
  <c r="D20" i="3" l="1"/>
  <c r="D20" i="24"/>
  <c r="E19"/>
  <c r="D16"/>
  <c r="C19" i="3"/>
  <c r="C19" i="24"/>
  <c r="H18" i="3"/>
  <c r="H18" i="21" s="1"/>
  <c r="H18" i="24"/>
  <c r="F16"/>
  <c r="H17" i="3"/>
  <c r="H17" i="21" s="1"/>
  <c r="H17" i="24"/>
  <c r="H15"/>
  <c r="F20" i="3"/>
  <c r="F20" i="24"/>
  <c r="C20" i="3"/>
  <c r="C20" i="24"/>
  <c r="D19" i="3"/>
  <c r="D19" i="24"/>
  <c r="D18" i="3"/>
  <c r="D18" i="21" s="1"/>
  <c r="D18" i="24"/>
  <c r="C18" i="3"/>
  <c r="C18" i="21" s="1"/>
  <c r="C18" i="24"/>
  <c r="E18" i="21"/>
  <c r="E18" i="24"/>
  <c r="F17" i="3"/>
  <c r="F17" i="21" s="1"/>
  <c r="F17" i="24"/>
  <c r="H19" i="3"/>
  <c r="H19" i="24"/>
  <c r="E15"/>
  <c r="D15"/>
  <c r="C17" i="3"/>
  <c r="C17" i="21" s="1"/>
  <c r="C17" i="24"/>
  <c r="C15"/>
  <c r="D17" i="3"/>
  <c r="D17" i="21" s="1"/>
  <c r="D17" i="24"/>
  <c r="F18" i="3"/>
  <c r="F18" i="21" s="1"/>
  <c r="F18" i="24"/>
  <c r="F19" i="3"/>
  <c r="F19" i="24"/>
  <c r="F15"/>
  <c r="E20"/>
  <c r="E16"/>
  <c r="C16"/>
  <c r="H16"/>
  <c r="E17" i="21"/>
  <c r="E17" i="24"/>
  <c r="H20" i="3"/>
  <c r="H20" i="24"/>
  <c r="H16" i="23" l="1"/>
  <c r="H16" i="21"/>
  <c r="E16"/>
  <c r="E16" i="23"/>
  <c r="F15" i="21"/>
  <c r="F15" i="23"/>
  <c r="D16"/>
  <c r="D16" i="21"/>
  <c r="C15" i="23"/>
  <c r="C15" i="21"/>
  <c r="D15" i="23"/>
  <c r="D15" i="21"/>
  <c r="C16"/>
  <c r="C16" i="23"/>
  <c r="E15" i="21"/>
  <c r="E15" i="23"/>
  <c r="H15" i="21"/>
  <c r="H15" i="23"/>
  <c r="F16" i="21"/>
  <c r="F16" i="23"/>
</calcChain>
</file>

<file path=xl/sharedStrings.xml><?xml version="1.0" encoding="utf-8"?>
<sst xmlns="http://schemas.openxmlformats.org/spreadsheetml/2006/main" count="556" uniqueCount="119">
  <si>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</si>
  <si>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</si>
  <si>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</si>
  <si>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</si>
  <si>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</si>
  <si>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</si>
  <si>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</si>
  <si>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</si>
  <si>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</si>
  <si>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</si>
  <si>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</si>
  <si>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</si>
  <si>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</si>
  <si>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</si>
  <si>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</si>
  <si>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</si>
  <si>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</si>
  <si>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</si>
  <si>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</si>
  <si>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</si>
  <si>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</si>
  <si>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</si>
  <si>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</si>
  <si>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100кг</t>
  </si>
  <si>
    <t>44 кг</t>
  </si>
  <si>
    <t>56 кг</t>
  </si>
  <si>
    <t>60 кг</t>
  </si>
  <si>
    <t>65 кг</t>
  </si>
  <si>
    <t>70 кг</t>
  </si>
  <si>
    <t>СПИСОК ПРИЗЕРОВ ДЕВУШКИ</t>
  </si>
  <si>
    <t>38 кг</t>
  </si>
  <si>
    <t>41 кг</t>
  </si>
  <si>
    <t>св 70 кг</t>
  </si>
  <si>
    <t>МАЛЫГИН Александр Николаевич</t>
  </si>
  <si>
    <t>10.03.01, кмс</t>
  </si>
  <si>
    <t>СФО</t>
  </si>
  <si>
    <t>Алтайский, Бийск, МО</t>
  </si>
  <si>
    <t>Первов В.И., Гаврилов В.В.</t>
  </si>
  <si>
    <t>НАЗЫРОВ Алексей Аскатович</t>
  </si>
  <si>
    <t>Иркутская, Братск, МО</t>
  </si>
  <si>
    <t>Попов В.Г.</t>
  </si>
  <si>
    <t>КОЛМАКОВ Степан Иванович</t>
  </si>
  <si>
    <t>Иркутская, Шелехов, МО</t>
  </si>
  <si>
    <t>Кузнецов А.В.</t>
  </si>
  <si>
    <t>МОЖЕЙКО Алексей Викторович</t>
  </si>
  <si>
    <t>Томская, Томск</t>
  </si>
  <si>
    <t>Попов А.Н.</t>
  </si>
  <si>
    <t>КАРМАНОВ Александр Дмитриевич</t>
  </si>
  <si>
    <t>Кемеровская, Прокопьевск</t>
  </si>
  <si>
    <t>Баглаев В.Г.</t>
  </si>
  <si>
    <t>МАЛЫГИН Владимир Николаевич</t>
  </si>
  <si>
    <t>СПИСОК ПОПАВШИХ НА ФИНАЛ ПЕРВЕНСТВА РОССИИ ПО ДЕВУШКАМ</t>
  </si>
  <si>
    <t>ПУЗЫРЁВА София Викторовна</t>
  </si>
  <si>
    <t>29.04.03, 2р</t>
  </si>
  <si>
    <t>Алтайский, Бийск, СШОР№3</t>
  </si>
  <si>
    <t>Шалюта П.В.       Паринова Т.В.</t>
  </si>
  <si>
    <t>СПИСОК ПОПАВШИХ НА ФИНАЛ РОССИИ (ДЕВУШКИ)</t>
  </si>
  <si>
    <t>ФРАДКИНА Анастасия Андреевна</t>
  </si>
  <si>
    <t>07.10.03, 1р</t>
  </si>
  <si>
    <t>Новосибирская, Новосибирск, МО</t>
  </si>
  <si>
    <t>Сабитова.Л.Б  Якубенко К.А</t>
  </si>
  <si>
    <t>сайтмуханбетова аита</t>
  </si>
  <si>
    <t>Орск "Юность"</t>
  </si>
  <si>
    <t>Дубецкая Н.А.</t>
  </si>
  <si>
    <t>тихонова ангелина</t>
  </si>
  <si>
    <t>Илек</t>
  </si>
  <si>
    <t>Рыкова Л.Э.</t>
  </si>
  <si>
    <t>казиева рената</t>
  </si>
  <si>
    <t>ЗАТО Комаровский</t>
  </si>
  <si>
    <t>Шаупкелов М.А. Ефименко О.В.</t>
  </si>
  <si>
    <t>мустафина эльгина</t>
  </si>
  <si>
    <t>Соль-Илецк</t>
  </si>
  <si>
    <t>Кожевников Н.С. Бисенов С.Т.</t>
  </si>
  <si>
    <t>мустафина юлия</t>
  </si>
  <si>
    <t>Кувандык</t>
  </si>
  <si>
    <t>Бикбердина М.Х.</t>
  </si>
  <si>
    <t>бикбердина вика</t>
  </si>
  <si>
    <t>чеснокова карина</t>
  </si>
  <si>
    <t xml:space="preserve">султангалиева алия </t>
  </si>
  <si>
    <t>жаксимбаева ильмира</t>
  </si>
  <si>
    <t>Бузулук</t>
  </si>
  <si>
    <t>Ульянин А.Н.</t>
  </si>
  <si>
    <t xml:space="preserve">Султанов Ф.Н. </t>
  </si>
  <si>
    <t>Шаупкелов М.А. Трушковский А.С.</t>
  </si>
  <si>
    <t>ланкина вероника</t>
  </si>
  <si>
    <t>камалова шахназа</t>
  </si>
  <si>
    <t>пронькина эвелина</t>
  </si>
  <si>
    <t>логинова арина</t>
  </si>
  <si>
    <t>Медногорск</t>
  </si>
  <si>
    <t>Бодрин Р.Р. Умбетов Т.А.</t>
  </si>
  <si>
    <t>Кожевников Н.С.</t>
  </si>
  <si>
    <t>кондяр кртистина</t>
  </si>
  <si>
    <t>мотрич екатерина</t>
  </si>
  <si>
    <t>тумаева виктория</t>
  </si>
  <si>
    <t>Северное</t>
  </si>
  <si>
    <t>идрисова маргарита</t>
  </si>
  <si>
    <t>Кагиров Р.</t>
  </si>
  <si>
    <t>Умбетов Т.А. Баширов Р.З.</t>
  </si>
  <si>
    <t>Ашкрумов А.Р.</t>
  </si>
  <si>
    <t>горланова дарья</t>
  </si>
  <si>
    <t>малаева софья</t>
  </si>
  <si>
    <t>Оренбург</t>
  </si>
  <si>
    <t>Кульбабенко Т.Б. Султангалиев Т.В.</t>
  </si>
  <si>
    <t>тюжева виктория</t>
  </si>
  <si>
    <t>ахмедзянова арина</t>
  </si>
  <si>
    <t>Салмин А.А.</t>
  </si>
  <si>
    <t>65кг</t>
  </si>
  <si>
    <t>бактыгереева эвелина</t>
  </si>
  <si>
    <t>Султанов Ф.Н. Бисенов С.Т.</t>
  </si>
  <si>
    <t>СВ70 кг</t>
  </si>
  <si>
    <t>рудь валерия</t>
  </si>
  <si>
    <t>ланкина виктория</t>
  </si>
  <si>
    <t>парфенова полина</t>
  </si>
  <si>
    <t>терёшина полина</t>
  </si>
  <si>
    <t>Беляевка</t>
  </si>
  <si>
    <t>Шаупкелов М.А.Тришковский А.С.</t>
  </si>
  <si>
    <t>ПФО</t>
  </si>
  <si>
    <t>Кагиров Р.Н.</t>
  </si>
  <si>
    <t>Захарин Г.Ю.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</si>
</sst>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  <font>
      <b/>
      <sz val="18"/>
      <name val="Arial Narrow"/>
      <family val="2"/>
      <charset val="204"/>
    </font>
    <font>
      <b/>
      <sz val="11"/>
      <name val="Arial"/>
      <family val="2"/>
      <charset val="204"/>
    </font>
    <font>
      <sz val="9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Narrow"/>
      <family val="2"/>
      <charset val="204"/>
    </font>
    <font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17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1" xfId="0" applyFont="1" applyFill="1" applyBorder="1" applyAlignment="1">
      <alignment horizontal="center" vertical="center"/>
    </xf>
    <xf numFmtId="0" fontId="7" fillId="0" borderId="21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textRotation="90"/>
    </xf>
    <xf numFmtId="0" fontId="8" fillId="2" borderId="14" xfId="0" applyFont="1" applyFill="1" applyBorder="1" applyAlignment="1">
      <alignment vertical="center" textRotation="90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0" xfId="0" applyFont="1" applyFill="1"/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21" xfId="0" applyFont="1" applyFill="1" applyBorder="1"/>
    <xf numFmtId="0" fontId="13" fillId="0" borderId="0" xfId="0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textRotation="90"/>
    </xf>
    <xf numFmtId="0" fontId="8" fillId="2" borderId="5" xfId="0" applyFont="1" applyFill="1" applyBorder="1" applyAlignment="1">
      <alignment vertical="center" textRotation="90"/>
    </xf>
    <xf numFmtId="0" fontId="8" fillId="2" borderId="33" xfId="0" applyFont="1" applyFill="1" applyBorder="1" applyAlignment="1">
      <alignment vertical="center" textRotation="90"/>
    </xf>
    <xf numFmtId="0" fontId="1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15" fillId="0" borderId="0" xfId="0" applyFont="1"/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13" fillId="0" borderId="8" xfId="0" applyFont="1" applyFill="1" applyBorder="1"/>
    <xf numFmtId="0" fontId="1" fillId="0" borderId="8" xfId="0" applyFont="1" applyBorder="1" applyAlignment="1">
      <alignment horizontal="left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4" fillId="0" borderId="21" xfId="0" applyFont="1" applyBorder="1" applyAlignment="1">
      <alignment vertical="center" wrapText="1"/>
    </xf>
    <xf numFmtId="0" fontId="7" fillId="0" borderId="8" xfId="0" applyNumberFormat="1" applyFont="1" applyFill="1" applyBorder="1"/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22" xfId="0" applyFont="1" applyFill="1" applyBorder="1" applyAlignment="1">
      <alignment vertical="center" wrapText="1"/>
    </xf>
    <xf numFmtId="0" fontId="0" fillId="4" borderId="0" xfId="0" applyFill="1"/>
    <xf numFmtId="0" fontId="18" fillId="4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49" fontId="21" fillId="0" borderId="30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23" fillId="2" borderId="20" xfId="0" applyFont="1" applyFill="1" applyBorder="1" applyAlignment="1">
      <alignment vertical="center"/>
    </xf>
    <xf numFmtId="0" fontId="23" fillId="2" borderId="14" xfId="0" applyFont="1" applyFill="1" applyBorder="1" applyAlignment="1">
      <alignment vertical="center"/>
    </xf>
    <xf numFmtId="0" fontId="25" fillId="0" borderId="0" xfId="0" applyFont="1" applyAlignment="1"/>
    <xf numFmtId="0" fontId="23" fillId="4" borderId="0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4" fillId="2" borderId="20" xfId="0" applyFont="1" applyFill="1" applyBorder="1" applyAlignment="1">
      <alignment vertical="center"/>
    </xf>
    <xf numFmtId="0" fontId="24" fillId="2" borderId="14" xfId="0" applyFont="1" applyFill="1" applyBorder="1" applyAlignment="1">
      <alignment vertical="center"/>
    </xf>
    <xf numFmtId="0" fontId="24" fillId="2" borderId="33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14" fontId="9" fillId="0" borderId="3" xfId="0" applyNumberFormat="1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textRotation="90"/>
    </xf>
    <xf numFmtId="0" fontId="26" fillId="2" borderId="26" xfId="0" applyFont="1" applyFill="1" applyBorder="1" applyAlignment="1">
      <alignment horizontal="center" vertical="center" textRotation="90"/>
    </xf>
    <xf numFmtId="0" fontId="27" fillId="5" borderId="0" xfId="0" applyFont="1" applyFill="1" applyAlignment="1">
      <alignment horizontal="center" vertical="center" textRotation="90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2" fillId="2" borderId="35" xfId="0" applyFont="1" applyFill="1" applyBorder="1" applyAlignment="1">
      <alignment horizontal="center" vertical="center" textRotation="90"/>
    </xf>
    <xf numFmtId="0" fontId="22" fillId="2" borderId="32" xfId="0" applyFont="1" applyFill="1" applyBorder="1" applyAlignment="1">
      <alignment horizontal="center" vertical="center" textRotation="90"/>
    </xf>
    <xf numFmtId="0" fontId="22" fillId="2" borderId="36" xfId="0" applyFont="1" applyFill="1" applyBorder="1" applyAlignment="1">
      <alignment horizontal="center" vertical="center" textRotation="90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8" fillId="2" borderId="26" xfId="0" applyFont="1" applyFill="1" applyBorder="1" applyAlignment="1">
      <alignment horizontal="center" vertical="center" textRotation="90"/>
    </xf>
    <xf numFmtId="0" fontId="8" fillId="2" borderId="27" xfId="0" applyFont="1" applyFill="1" applyBorder="1" applyAlignment="1">
      <alignment horizontal="center" vertical="center" textRotation="90"/>
    </xf>
    <xf numFmtId="0" fontId="8" fillId="2" borderId="30" xfId="0" applyFont="1" applyFill="1" applyBorder="1" applyAlignment="1">
      <alignment horizontal="center" vertical="center" textRotation="90"/>
    </xf>
    <xf numFmtId="0" fontId="8" fillId="2" borderId="35" xfId="0" applyFont="1" applyFill="1" applyBorder="1" applyAlignment="1">
      <alignment horizontal="center" vertical="center" textRotation="90"/>
    </xf>
    <xf numFmtId="0" fontId="8" fillId="2" borderId="32" xfId="0" applyFont="1" applyFill="1" applyBorder="1" applyAlignment="1">
      <alignment horizontal="center" vertical="center" textRotation="90"/>
    </xf>
    <xf numFmtId="0" fontId="8" fillId="2" borderId="36" xfId="0" applyFont="1" applyFill="1" applyBorder="1" applyAlignment="1">
      <alignment horizontal="center" vertical="center" textRotation="90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textRotation="90"/>
    </xf>
    <xf numFmtId="0" fontId="26" fillId="2" borderId="32" xfId="0" applyFont="1" applyFill="1" applyBorder="1" applyAlignment="1">
      <alignment horizontal="center" vertical="center" textRotation="90"/>
    </xf>
    <xf numFmtId="0" fontId="26" fillId="2" borderId="36" xfId="0" applyFont="1" applyFill="1" applyBorder="1" applyAlignment="1">
      <alignment horizontal="center" vertical="center" textRotation="90"/>
    </xf>
    <xf numFmtId="0" fontId="26" fillId="2" borderId="26" xfId="0" applyFont="1" applyFill="1" applyBorder="1" applyAlignment="1">
      <alignment horizontal="center" vertical="center" textRotation="90"/>
    </xf>
    <xf numFmtId="0" fontId="26" fillId="2" borderId="27" xfId="0" applyFont="1" applyFill="1" applyBorder="1" applyAlignment="1">
      <alignment horizontal="center" vertical="center" textRotation="90"/>
    </xf>
    <xf numFmtId="0" fontId="26" fillId="2" borderId="30" xfId="0" applyFont="1" applyFill="1" applyBorder="1" applyAlignment="1">
      <alignment horizontal="center" vertical="center" textRotation="90"/>
    </xf>
    <xf numFmtId="0" fontId="26" fillId="2" borderId="13" xfId="0" applyFont="1" applyFill="1" applyBorder="1" applyAlignment="1">
      <alignment horizontal="center" vertical="center" textRotation="90"/>
    </xf>
    <xf numFmtId="0" fontId="26" fillId="2" borderId="20" xfId="0" applyFont="1" applyFill="1" applyBorder="1" applyAlignment="1">
      <alignment horizontal="center" vertical="center" textRotation="90"/>
    </xf>
    <xf numFmtId="0" fontId="26" fillId="2" borderId="14" xfId="0" applyFont="1" applyFill="1" applyBorder="1" applyAlignment="1">
      <alignment horizontal="center" vertical="center" textRotation="90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20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 vertical="center" textRotation="90"/>
    </xf>
    <xf numFmtId="0" fontId="20" fillId="0" borderId="0" xfId="0" applyFont="1" applyAlignment="1">
      <alignment horizont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 vertical="center" textRotation="90"/>
    </xf>
    <xf numFmtId="0" fontId="16" fillId="2" borderId="14" xfId="0" applyFont="1" applyFill="1" applyBorder="1" applyAlignment="1">
      <alignment horizontal="center" vertical="center" textRotation="90"/>
    </xf>
    <xf numFmtId="14" fontId="1" fillId="0" borderId="6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800100</xdr:colOff>
      <xdr:row>0</xdr:row>
      <xdr:rowOff>44450</xdr:rowOff>
    </xdr:from>
    <xdr:to>
      <xdr:col>7</xdr:col>
      <xdr:colOff>1276350</xdr:colOff>
      <xdr:row>2</xdr:row>
      <xdr:rowOff>6350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44450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800100</xdr:colOff>
      <xdr:row>0</xdr:row>
      <xdr:rowOff>44450</xdr:rowOff>
    </xdr:from>
    <xdr:to>
      <xdr:col>7</xdr:col>
      <xdr:colOff>1276350</xdr:colOff>
      <xdr:row>2</xdr:row>
      <xdr:rowOff>6350</xdr:rowOff>
    </xdr:to>
    <xdr:pic>
      <xdr:nvPicPr>
        <xdr:cNvPr id="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44450"/>
          <a:ext cx="4762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114300</xdr:colOff>
      <xdr:row>1</xdr:row>
      <xdr:rowOff>307975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953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571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76;&#1077;&#1074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7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76;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62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56;%20&#1076;&#1077;&#1074;18&#1075;/&#1046;&#1077;&#1085;/68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74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82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90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&#1089;&#1074;10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3;-&#1040;&#1083;&#1090;%20&#1082;&#1072;&#1076;&#1077;&#1090;&#1099;/&#1076;&#1077;&#1074;15-16&#1083;/&#1056;&#1077;&#1075;&#1080;&#1089;&#1090;&#1088;&#1072;&#1094;&#1080;&#1103;%20&#107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65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.раб."/>
      <sheetName val="Лист3"/>
      <sheetName val="Лист1"/>
      <sheetName val="Лист2"/>
      <sheetName val="Инструкция"/>
      <sheetName val="реквизиты"/>
      <sheetName val="регистрация"/>
      <sheetName val="Регистрация дев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Первенство СФО по самбо среди юношей и девушек 2002-03г.р. (Отбор на первенство России)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30.03-02.04  2018г.                                              г.Кемерово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6">
          <cell r="A6" t="str">
            <v>Гл. судья, судья ВК</v>
          </cell>
          <cell r="G6" t="str">
            <v>С.Ю.Аткунов</v>
          </cell>
        </row>
        <row r="8">
          <cell r="A8" t="str">
            <v>Гл. секретарь, судья ВК</v>
          </cell>
          <cell r="G8" t="str">
            <v>С.М.Трескин</v>
          </cell>
        </row>
      </sheetData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реквизиты"/>
      <sheetName val="регистрация"/>
    </sheetNames>
    <sheetDataSet>
      <sheetData sheetId="0"/>
      <sheetData sheetId="1">
        <row r="2">
          <cell r="A2" t="str">
            <v>Первенство Оренбургской области по самбо среди девушек  2003-04г.р.  (15-16 лет)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15-16.02.2019г.                                              г.Оренбург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за призовые места"/>
      <sheetName val="наградной лист"/>
      <sheetName val="Ст Б"/>
      <sheetName val="Ст А"/>
    </sheetNames>
    <sheetDataSet>
      <sheetData sheetId="0"/>
      <sheetData sheetId="1"/>
      <sheetData sheetId="2"/>
      <sheetData sheetId="3" refreshError="1"/>
      <sheetData sheetId="4">
        <row r="6">
          <cell r="C6" t="str">
            <v>ЯГУНОВ Максим Дмитриевич</v>
          </cell>
          <cell r="D6" t="str">
            <v>24.08.00, КМС</v>
          </cell>
          <cell r="E6" t="str">
            <v>СФО</v>
          </cell>
          <cell r="F6" t="str">
            <v>Кемеровская, Кемерово, МО</v>
          </cell>
          <cell r="G6">
            <v>0</v>
          </cell>
          <cell r="H6" t="str">
            <v>Шиянов С.А.</v>
          </cell>
        </row>
        <row r="7">
          <cell r="C7" t="str">
            <v>САДУАКАСОВ Нурсултан Алексеевич</v>
          </cell>
          <cell r="D7" t="str">
            <v>24.08.00, КМС</v>
          </cell>
          <cell r="E7" t="str">
            <v>СФО</v>
          </cell>
          <cell r="F7" t="str">
            <v>Р.Алтай, Г-Алтайск, Сдюшор</v>
          </cell>
          <cell r="G7">
            <v>0</v>
          </cell>
          <cell r="H7" t="str">
            <v>Аткунов С.Ю. Межеткенов Р.А.</v>
          </cell>
        </row>
        <row r="8">
          <cell r="C8" t="str">
            <v>АЛЕСКЕРОВ Руфат Шохрат оглы</v>
          </cell>
          <cell r="D8" t="str">
            <v>24.08.00, КМС</v>
          </cell>
          <cell r="E8" t="str">
            <v>СФО</v>
          </cell>
          <cell r="F8" t="str">
            <v>Новосибирская, Новосибирск, МО</v>
          </cell>
          <cell r="G8">
            <v>0</v>
          </cell>
          <cell r="H8" t="str">
            <v>Меньщиков С.М. Копенкин А.В.</v>
          </cell>
        </row>
        <row r="9">
          <cell r="C9" t="str">
            <v>РАХМАТУЛОЕВ Абубакр Нусратулоевич</v>
          </cell>
          <cell r="D9" t="str">
            <v>24.08.00, КМС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Корюкин О.Н.</v>
          </cell>
        </row>
        <row r="10">
          <cell r="C10" t="str">
            <v>ЦЫДЕМПИЛОВ Владимир Валерьевич</v>
          </cell>
          <cell r="D10" t="str">
            <v>24.08.00, КМС</v>
          </cell>
          <cell r="E10" t="str">
            <v>СФО</v>
          </cell>
          <cell r="F10" t="str">
            <v>Р.Бурятия, Улан-Удэ</v>
          </cell>
          <cell r="G10">
            <v>0</v>
          </cell>
          <cell r="H10" t="str">
            <v>Доржидеров Ю.А.</v>
          </cell>
        </row>
        <row r="11">
          <cell r="C11" t="str">
            <v>ЦЫРЕНОВ Баясхалан Гермажапович</v>
          </cell>
          <cell r="D11" t="str">
            <v>24.08.00, КМС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Санжиев Т.Ж.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круги"/>
      <sheetName val="полуфинал"/>
      <sheetName val="нагр. лист"/>
      <sheetName val="стартвый "/>
      <sheetName val="за призовые места"/>
      <sheetName val="наградной лист"/>
      <sheetName val="Ст Б"/>
      <sheetName val="Ст А"/>
    </sheetNames>
    <sheetDataSet>
      <sheetData sheetId="0"/>
      <sheetData sheetId="1"/>
      <sheetData sheetId="2"/>
      <sheetData sheetId="3"/>
      <sheetData sheetId="4"/>
      <sheetData sheetId="5">
        <row r="4">
          <cell r="J4" t="str">
            <v>Нижегородская</v>
          </cell>
        </row>
        <row r="6">
          <cell r="C6" t="str">
            <v>САЯПИНА Виолетта Витальевна</v>
          </cell>
          <cell r="D6" t="str">
            <v>26.04.96,  МС</v>
          </cell>
          <cell r="E6" t="str">
            <v>ПФО</v>
          </cell>
          <cell r="F6" t="str">
            <v>Нижегородская, Кстово</v>
          </cell>
          <cell r="G6">
            <v>0</v>
          </cell>
          <cell r="H6" t="str">
            <v xml:space="preserve">Кожемякин В.С. </v>
          </cell>
        </row>
        <row r="7">
          <cell r="C7" t="str">
            <v>ЛЯНКА Алина Николаевна</v>
          </cell>
          <cell r="D7" t="str">
            <v>06.05.96, КМС</v>
          </cell>
          <cell r="E7" t="str">
            <v>МОС</v>
          </cell>
          <cell r="F7" t="str">
            <v>Москва</v>
          </cell>
          <cell r="G7">
            <v>0</v>
          </cell>
          <cell r="H7" t="str">
            <v>Насыров Е.Г.</v>
          </cell>
        </row>
        <row r="8">
          <cell r="C8" t="str">
            <v>СУСЛОВА Екатерина Алексеевна</v>
          </cell>
          <cell r="D8" t="str">
            <v>21.06.95, КМС</v>
          </cell>
          <cell r="E8" t="str">
            <v>УФО</v>
          </cell>
          <cell r="F8" t="str">
            <v xml:space="preserve">Свердловская, Н.Тагил, </v>
          </cell>
          <cell r="G8">
            <v>0</v>
          </cell>
          <cell r="H8" t="str">
            <v>Перминов И.Р.</v>
          </cell>
        </row>
        <row r="9">
          <cell r="C9" t="str">
            <v>ВЕРЕДЕНКО Дарья Андреевна</v>
          </cell>
          <cell r="D9" t="str">
            <v>12.06.95,  МС</v>
          </cell>
          <cell r="E9" t="str">
            <v>ДВФО</v>
          </cell>
          <cell r="F9" t="str">
            <v>Приморский,  Владивосток</v>
          </cell>
          <cell r="G9">
            <v>0</v>
          </cell>
          <cell r="H9" t="str">
            <v>Леонтьев Ю.А. Фалеева Н.А.</v>
          </cell>
        </row>
        <row r="10">
          <cell r="C10" t="str">
            <v>МИНДУБАЕВА Регина Фидаильевна</v>
          </cell>
          <cell r="D10" t="str">
            <v>10.09.98, КМС</v>
          </cell>
          <cell r="E10" t="str">
            <v>ПФО</v>
          </cell>
          <cell r="F10" t="str">
            <v>Чувашская, Чебоксары</v>
          </cell>
          <cell r="G10">
            <v>0</v>
          </cell>
          <cell r="H10" t="str">
            <v xml:space="preserve">Пегасов С.В. </v>
          </cell>
        </row>
        <row r="11">
          <cell r="C11" t="str">
            <v>ПОСЫЛКИНА Олеся Юрьевна</v>
          </cell>
          <cell r="D11" t="str">
            <v>01.01.99, 1р</v>
          </cell>
          <cell r="E11" t="str">
            <v>ПФО</v>
          </cell>
          <cell r="F11" t="str">
            <v xml:space="preserve">Нижегородская, Павлово, </v>
          </cell>
          <cell r="G11">
            <v>0</v>
          </cell>
          <cell r="H11" t="str">
            <v>Косов А.А.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МОЖЕЙКО Алексей Викторович</v>
          </cell>
          <cell r="D6" t="str">
            <v>13.08.00, 1р</v>
          </cell>
          <cell r="E6" t="str">
            <v>СФО</v>
          </cell>
          <cell r="F6" t="str">
            <v>Томская, Томск</v>
          </cell>
          <cell r="G6">
            <v>0</v>
          </cell>
          <cell r="H6" t="str">
            <v>Попов А.Н.</v>
          </cell>
        </row>
        <row r="7">
          <cell r="C7" t="str">
            <v>МАЛЫГИН Владимир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МИХАЙЛОВ Максим Владимирович</v>
          </cell>
          <cell r="D8" t="str">
            <v>13.09.00, КМС</v>
          </cell>
          <cell r="E8" t="str">
            <v>СФО</v>
          </cell>
          <cell r="F8" t="str">
            <v>Р.Бурятия, Улан-Удэ, МО</v>
          </cell>
          <cell r="G8">
            <v>0</v>
          </cell>
          <cell r="H8" t="str">
            <v>Кобылкин А.В</v>
          </cell>
        </row>
        <row r="9">
          <cell r="C9" t="str">
            <v>ИВАНОВ Сергей Витальевич</v>
          </cell>
          <cell r="D9" t="str">
            <v>23.04.00, 1р</v>
          </cell>
          <cell r="E9" t="str">
            <v>СФО</v>
          </cell>
          <cell r="F9" t="str">
            <v>Иркутская, Иркутск, МО</v>
          </cell>
          <cell r="G9">
            <v>0</v>
          </cell>
          <cell r="H9" t="str">
            <v xml:space="preserve">Томский А.А. Нечесов А.Ю. </v>
          </cell>
        </row>
        <row r="10">
          <cell r="C10" t="str">
            <v>КУЗНЕЦОВ Леонид Михайлович</v>
          </cell>
          <cell r="D10" t="str">
            <v>03.04.00, КМС</v>
          </cell>
          <cell r="E10" t="str">
            <v>СФО</v>
          </cell>
          <cell r="F10" t="str">
            <v>Кемеровская, Прокопьевск</v>
          </cell>
          <cell r="G10">
            <v>0</v>
          </cell>
          <cell r="H10" t="str">
            <v>Баглаев В.Г.</v>
          </cell>
        </row>
        <row r="11">
          <cell r="C11" t="str">
            <v>МАМЕДОВ Мехман Габил Оглы</v>
          </cell>
          <cell r="D11" t="str">
            <v>23.02,01, 1р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Сордия З.Х.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 refreshError="1"/>
      <sheetData sheetId="3" refreshError="1"/>
      <sheetData sheetId="4">
        <row r="6">
          <cell r="C6" t="str">
            <v>МОЖЕЙКО Алексей Викторович</v>
          </cell>
          <cell r="D6" t="str">
            <v>13.08.00, 1р</v>
          </cell>
          <cell r="E6" t="str">
            <v>СФО</v>
          </cell>
          <cell r="F6" t="str">
            <v>Томская, Томск</v>
          </cell>
          <cell r="G6">
            <v>0</v>
          </cell>
          <cell r="H6" t="str">
            <v>Попов А.Н.</v>
          </cell>
        </row>
        <row r="7">
          <cell r="C7" t="str">
            <v>МАЛЫГИН Владимир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МИХАЙЛОВ Максим Владимирович</v>
          </cell>
          <cell r="D8" t="str">
            <v>13.09.00, КМС</v>
          </cell>
          <cell r="E8" t="str">
            <v>СФО</v>
          </cell>
          <cell r="F8" t="str">
            <v>Р.Бурятия, Улан-Удэ, МО</v>
          </cell>
          <cell r="G8">
            <v>0</v>
          </cell>
          <cell r="H8" t="str">
            <v>Кобылкин А.В</v>
          </cell>
        </row>
        <row r="9">
          <cell r="C9" t="str">
            <v>ИВАНОВ Сергей Витальевич</v>
          </cell>
          <cell r="D9" t="str">
            <v>23.04.00, 1р</v>
          </cell>
          <cell r="E9" t="str">
            <v>СФО</v>
          </cell>
          <cell r="F9" t="str">
            <v>Иркутская, Иркутск, МО</v>
          </cell>
          <cell r="G9">
            <v>0</v>
          </cell>
          <cell r="H9" t="str">
            <v xml:space="preserve">Томский А.А. Нечесов А.Ю. </v>
          </cell>
        </row>
        <row r="10">
          <cell r="C10" t="str">
            <v>КУЗНЕЦОВ Леонид Михайлович</v>
          </cell>
          <cell r="D10" t="str">
            <v>03.04.00, КМС</v>
          </cell>
          <cell r="E10" t="str">
            <v>СФО</v>
          </cell>
          <cell r="F10" t="str">
            <v>Кемеровская, Прокопьевск</v>
          </cell>
          <cell r="G10">
            <v>0</v>
          </cell>
          <cell r="H10" t="str">
            <v>Баглаев В.Г.</v>
          </cell>
        </row>
        <row r="11">
          <cell r="C11" t="str">
            <v>МАМЕДОВ Мехман Габил Оглы</v>
          </cell>
          <cell r="D11" t="str">
            <v>23.02,01, 1р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Сордия З.Х.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кр1"/>
      <sheetName val="кр2"/>
      <sheetName val="НАГР ЛИСТ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 refreshError="1"/>
      <sheetData sheetId="3" refreshError="1"/>
      <sheetData sheetId="4">
        <row r="6">
          <cell r="C6" t="str">
            <v>МОЖЕЙКО Алексей Викторович</v>
          </cell>
          <cell r="D6" t="str">
            <v>13.08.00, 1р</v>
          </cell>
          <cell r="E6" t="str">
            <v>СФО</v>
          </cell>
          <cell r="F6" t="str">
            <v>Томская, Томск</v>
          </cell>
          <cell r="G6">
            <v>0</v>
          </cell>
          <cell r="H6" t="str">
            <v>Попов А.Н.</v>
          </cell>
        </row>
        <row r="7">
          <cell r="C7" t="str">
            <v>МАЛЫГИН Владимир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МИХАЙЛОВ Максим Владимирович</v>
          </cell>
          <cell r="D8" t="str">
            <v>13.09.00, КМС</v>
          </cell>
          <cell r="E8" t="str">
            <v>СФО</v>
          </cell>
          <cell r="F8" t="str">
            <v>Р.Бурятия, Улан-Удэ, МО</v>
          </cell>
          <cell r="G8">
            <v>0</v>
          </cell>
          <cell r="H8" t="str">
            <v>Кобылкин А.В</v>
          </cell>
        </row>
        <row r="9">
          <cell r="C9" t="str">
            <v>ИВАНОВ Сергей Витальевич</v>
          </cell>
          <cell r="D9" t="str">
            <v>23.04.00, 1р</v>
          </cell>
          <cell r="E9" t="str">
            <v>СФО</v>
          </cell>
          <cell r="F9" t="str">
            <v>Иркутская, Иркутск, МО</v>
          </cell>
          <cell r="G9">
            <v>0</v>
          </cell>
          <cell r="H9" t="str">
            <v xml:space="preserve">Томский А.А. Нечесов А.Ю. </v>
          </cell>
        </row>
        <row r="10">
          <cell r="C10" t="str">
            <v>КУЗНЕЦОВ Леонид Михайлович</v>
          </cell>
          <cell r="D10" t="str">
            <v>03.04.00, КМС</v>
          </cell>
          <cell r="E10" t="str">
            <v>СФО</v>
          </cell>
          <cell r="F10" t="str">
            <v>Кемеровская, Прокопьевск</v>
          </cell>
          <cell r="G10">
            <v>0</v>
          </cell>
          <cell r="H10" t="str">
            <v>Баглаев В.Г.</v>
          </cell>
        </row>
        <row r="11">
          <cell r="C11" t="str">
            <v>МАМЕДОВ Мехман Габил Оглы</v>
          </cell>
          <cell r="D11" t="str">
            <v>23.02,01, 1р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Сордия З.Х.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J7">
            <v>1</v>
          </cell>
        </row>
      </sheetData>
      <sheetData sheetId="1"/>
      <sheetData sheetId="2"/>
      <sheetData sheetId="3">
        <row r="4">
          <cell r="J4" t="str">
            <v>Красноярский</v>
          </cell>
        </row>
        <row r="6">
          <cell r="C6" t="str">
            <v>НАЗЫРОВ Алексей Аскатович</v>
          </cell>
          <cell r="D6" t="str">
            <v>13.08.00, 1р</v>
          </cell>
          <cell r="E6" t="str">
            <v>СФО</v>
          </cell>
          <cell r="F6" t="str">
            <v>Иркутская, Братск, МО</v>
          </cell>
          <cell r="G6">
            <v>0</v>
          </cell>
          <cell r="H6" t="str">
            <v>Попов В.Г.</v>
          </cell>
        </row>
        <row r="7">
          <cell r="C7" t="str">
            <v>МАЛЫГИН Александр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КАРМАНОВ Александр Дмитриевич</v>
          </cell>
          <cell r="D8" t="str">
            <v>10.03.01, 1р</v>
          </cell>
          <cell r="E8" t="str">
            <v>СФО</v>
          </cell>
          <cell r="F8" t="str">
            <v>Кемеровская, Прокопьевск</v>
          </cell>
          <cell r="G8">
            <v>0</v>
          </cell>
          <cell r="H8" t="str">
            <v>Баглаев В.Г.</v>
          </cell>
        </row>
        <row r="9">
          <cell r="C9" t="str">
            <v>МОЖЕЙКО Алексей Викторович</v>
          </cell>
          <cell r="D9" t="str">
            <v>13.08.00, 1р</v>
          </cell>
          <cell r="E9" t="str">
            <v>СФО</v>
          </cell>
          <cell r="F9" t="str">
            <v>Томская, Томск</v>
          </cell>
          <cell r="G9">
            <v>0</v>
          </cell>
          <cell r="H9" t="str">
            <v>Попов А.Н.</v>
          </cell>
        </row>
        <row r="10">
          <cell r="C10" t="str">
            <v>КОЛМАКОВ Степан Иванович</v>
          </cell>
          <cell r="D10" t="str">
            <v>10.03.01, 1р</v>
          </cell>
          <cell r="E10" t="str">
            <v>СФО</v>
          </cell>
          <cell r="F10" t="str">
            <v>Иркутская, Шелехов, МО</v>
          </cell>
          <cell r="G10">
            <v>0</v>
          </cell>
          <cell r="H10" t="str">
            <v>Кузнецов А.В.</v>
          </cell>
        </row>
        <row r="11">
          <cell r="C11" t="str">
            <v>МАЛЫГИН Владимир Николаевич</v>
          </cell>
          <cell r="D11" t="str">
            <v>10.03.01, 1р</v>
          </cell>
          <cell r="E11" t="str">
            <v>СФО</v>
          </cell>
          <cell r="F11" t="str">
            <v>Алтайский, Бийск, МО</v>
          </cell>
          <cell r="G11">
            <v>0</v>
          </cell>
          <cell r="H11" t="str">
            <v>Первов В.И., Гаврилов В.В.</v>
          </cell>
        </row>
      </sheetData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  <sheetName val="Лист7 (2)"/>
      <sheetName val="Лист5"/>
      <sheetName val="Лист1"/>
      <sheetName val="Лист2"/>
      <sheetName val="Лист3"/>
      <sheetName val="Лист4"/>
      <sheetName val="Лист6"/>
      <sheetName val="Лист7"/>
    </sheetNames>
    <sheetDataSet>
      <sheetData sheetId="0"/>
      <sheetData sheetId="1">
        <row r="6">
          <cell r="G6" t="str">
            <v>Алтайский</v>
          </cell>
        </row>
      </sheetData>
      <sheetData sheetId="2">
        <row r="2">
          <cell r="A2" t="str">
            <v>Первенство России среди девушек (17-18 лет)</v>
          </cell>
        </row>
        <row r="6">
          <cell r="A6" t="str">
            <v>Гл. судья, судья ВК</v>
          </cell>
        </row>
        <row r="8">
          <cell r="A8" t="str">
            <v>Гл. секретарь, судья ВК</v>
          </cell>
        </row>
      </sheetData>
      <sheetData sheetId="3">
        <row r="3">
          <cell r="A3" t="str">
            <v>06-09 февраля 2018г.                                              г.Новосибирск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 t="str">
            <v>ГРЕБЕННИКОВА Мария Михайловна</v>
          </cell>
          <cell r="D6" t="str">
            <v>03.07.04,0 1ю</v>
          </cell>
          <cell r="E6" t="str">
            <v>СФО</v>
          </cell>
          <cell r="F6" t="str">
            <v>Томская, Томск</v>
          </cell>
          <cell r="H6" t="str">
            <v>Соколов М.Б.</v>
          </cell>
        </row>
        <row r="7">
          <cell r="C7" t="str">
            <v xml:space="preserve">МАМИНА Радмила Раджаевна </v>
          </cell>
          <cell r="D7" t="str">
            <v>27.11.02, 1р</v>
          </cell>
          <cell r="E7" t="str">
            <v>СФО</v>
          </cell>
          <cell r="F7" t="str">
            <v>Р.Алтай, Горно-Алтайск, МО</v>
          </cell>
          <cell r="H7" t="str">
            <v>Мешкеев Э.А.</v>
          </cell>
        </row>
        <row r="8">
          <cell r="C8" t="str">
            <v>ДОРЖУ Анзат Альбертовна
Альберто</v>
          </cell>
          <cell r="D8" t="str">
            <v>10.12.03, 2р</v>
          </cell>
          <cell r="E8" t="str">
            <v>СФО</v>
          </cell>
          <cell r="F8" t="str">
            <v>Р.Тыва, Кызыл, МО</v>
          </cell>
          <cell r="H8" t="str">
            <v>Шожул-Оол Буян-Оол Кыргысович</v>
          </cell>
        </row>
        <row r="9">
          <cell r="C9" t="str">
            <v>КУПРИЯНОВА Кристина Андреевна</v>
          </cell>
          <cell r="D9" t="str">
            <v>02.07.03, 1р</v>
          </cell>
          <cell r="E9" t="str">
            <v>СЗФО</v>
          </cell>
          <cell r="F9" t="str">
            <v>Р.Бурятия, Улан-Удэ, МО</v>
          </cell>
          <cell r="H9" t="str">
            <v>Куприянов А.Н.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НИЛОВА Елизавета Сергеевна</v>
          </cell>
          <cell r="D6" t="str">
            <v>10.03.03, 2р</v>
          </cell>
          <cell r="E6" t="str">
            <v>СФО</v>
          </cell>
          <cell r="F6" t="str">
            <v>Новосибирская, Новосибирск, МО</v>
          </cell>
          <cell r="H6" t="str">
            <v>Цыганов С.В.</v>
          </cell>
        </row>
        <row r="7">
          <cell r="C7" t="str">
            <v>ПАВЛОВА Елизавета Алексеевна</v>
          </cell>
          <cell r="D7" t="str">
            <v>25.12.02, КМС</v>
          </cell>
          <cell r="E7" t="str">
            <v>СФО</v>
          </cell>
          <cell r="F7" t="str">
            <v>Новосибирская, Новосибирск, МО</v>
          </cell>
          <cell r="H7" t="str">
            <v>Завалищев В.С.</v>
          </cell>
        </row>
        <row r="8">
          <cell r="C8" t="str">
            <v>РЫЦИНА Диана Дмитриевна</v>
          </cell>
          <cell r="D8" t="str">
            <v>11.04.02, 1ю</v>
          </cell>
          <cell r="E8" t="str">
            <v>СФО</v>
          </cell>
          <cell r="F8" t="str">
            <v>Красноярский, Сосновоборск, МО</v>
          </cell>
          <cell r="H8" t="str">
            <v xml:space="preserve">Хрыкин М. М. Батурин А. В.
Батурин А. В.
</v>
          </cell>
        </row>
        <row r="9">
          <cell r="C9" t="str">
            <v>ВОРОНОВА Екатерина Павловна</v>
          </cell>
          <cell r="D9" t="str">
            <v>18.01.03, 1р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Кирсанов А.В.</v>
          </cell>
        </row>
        <row r="10">
          <cell r="C10" t="str">
            <v>РУДНЕВА Елизавета Алексеевна</v>
          </cell>
          <cell r="D10" t="str">
            <v>09.08.03, 1ю</v>
          </cell>
          <cell r="E10" t="str">
            <v>СФО</v>
          </cell>
          <cell r="F10" t="str">
            <v>Алтайский, Бийск, СШОР№3</v>
          </cell>
          <cell r="G10">
            <v>0</v>
          </cell>
          <cell r="H10" t="str">
            <v>Шалюта П.В.       Паринова Т.В.</v>
          </cell>
        </row>
        <row r="11">
          <cell r="C11" t="str">
            <v>МОЛОКЕЕВА Алена Александровна</v>
          </cell>
          <cell r="D11" t="str">
            <v>13.12.04, 2ю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Цыганов С.В.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КИРЕЕВА Ангелина Викторовна</v>
          </cell>
          <cell r="D6" t="str">
            <v>15.02.02, 2р</v>
          </cell>
          <cell r="E6" t="str">
            <v>СФО</v>
          </cell>
          <cell r="F6" t="str">
            <v>Омская, Омск, МО</v>
          </cell>
          <cell r="H6" t="str">
            <v>Казанцев А.Н. Казанцева Н.А.</v>
          </cell>
        </row>
        <row r="7">
          <cell r="C7" t="str">
            <v>КЛАПОЦКАЯ Мария Николаевна</v>
          </cell>
          <cell r="D7" t="str">
            <v>08.06.03, 1ю</v>
          </cell>
          <cell r="E7" t="str">
            <v>СФО</v>
          </cell>
          <cell r="F7" t="str">
            <v>Красноярский, Сосновоборск, МО</v>
          </cell>
          <cell r="H7" t="str">
            <v xml:space="preserve">Хрыкин М. М.  Батурин А. В.
Батурин А. В.
</v>
          </cell>
        </row>
        <row r="8">
          <cell r="C8" t="str">
            <v>КАРПУНЬКИНА Анна Алексеевна</v>
          </cell>
          <cell r="D8" t="str">
            <v>05.09.02, 1р</v>
          </cell>
          <cell r="E8" t="str">
            <v>СФО</v>
          </cell>
          <cell r="F8" t="str">
            <v>Алтайский, Бийск, МС</v>
          </cell>
          <cell r="H8" t="str">
            <v>Шалюта П.В.       Паринова Т.В.</v>
          </cell>
        </row>
        <row r="9">
          <cell r="C9" t="str">
            <v>КУЛМАНАКОВА Валерия Евгеньевна</v>
          </cell>
          <cell r="D9" t="str">
            <v>25.08.02, 1ю</v>
          </cell>
          <cell r="E9" t="str">
            <v>СФО</v>
          </cell>
          <cell r="F9" t="str">
            <v>Томская, Северск МО</v>
          </cell>
          <cell r="G9">
            <v>0</v>
          </cell>
          <cell r="H9" t="str">
            <v>Фокин А.А.</v>
          </cell>
        </row>
        <row r="10">
          <cell r="C10" t="str">
            <v>РЫБНИКОВА Анна Андреевна</v>
          </cell>
          <cell r="D10" t="str">
            <v>04.03.03, 1ю</v>
          </cell>
          <cell r="E10" t="str">
            <v>СФО</v>
          </cell>
          <cell r="F10" t="str">
            <v>Алтайский, Шипуново, ДЮСШ</v>
          </cell>
          <cell r="G10">
            <v>0</v>
          </cell>
          <cell r="H10" t="str">
            <v>Куликов В.М.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СОКОЛОВА Мария Андреевна</v>
          </cell>
          <cell r="D6" t="str">
            <v>04.08.02, КМС</v>
          </cell>
          <cell r="E6" t="str">
            <v>СФО</v>
          </cell>
          <cell r="F6" t="str">
            <v>Новосибирская, Новосибирск, МО</v>
          </cell>
          <cell r="H6" t="str">
            <v>Орлов А.А.</v>
          </cell>
        </row>
        <row r="7">
          <cell r="C7" t="str">
            <v>КОЛЕСНИК Анастасия Викторовна</v>
          </cell>
          <cell r="D7" t="str">
            <v>29.11.02, КМС</v>
          </cell>
          <cell r="E7" t="str">
            <v>УФО</v>
          </cell>
          <cell r="F7" t="str">
            <v>Свердловская, Сухой Лог</v>
          </cell>
          <cell r="H7" t="str">
            <v>Бекетов В.В., Путинцев Л.В.</v>
          </cell>
        </row>
        <row r="8">
          <cell r="C8" t="str">
            <v>ПОЖИДАЕВА Алена Витальевна</v>
          </cell>
          <cell r="D8" t="str">
            <v>05.03.04, 2р</v>
          </cell>
          <cell r="E8" t="str">
            <v>СФО</v>
          </cell>
          <cell r="F8" t="str">
            <v>Новосибирская, Новосибирск, МО</v>
          </cell>
          <cell r="H8" t="str">
            <v>Орлов А.А. Ри А.Ч.</v>
          </cell>
        </row>
        <row r="9">
          <cell r="C9" t="str">
            <v>ЛОБОДИНА Софья Алексеевна</v>
          </cell>
          <cell r="D9" t="str">
            <v>29.01.02, 2р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Сабитова.Л.Б  Якубенко К.А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C6" t="str">
            <v>КНЯЗЕВА Ксения Вадимовна</v>
          </cell>
          <cell r="D6" t="str">
            <v>26.04.03., 2р</v>
          </cell>
          <cell r="E6" t="str">
            <v>СФО</v>
          </cell>
          <cell r="F6" t="str">
            <v>Новосибирская, Новосибирск, МО</v>
          </cell>
          <cell r="H6" t="str">
            <v>Мордвинов А.И Макагон Н.В</v>
          </cell>
        </row>
        <row r="7">
          <cell r="C7" t="str">
            <v>РОЖНОВА Владислава Олеговна</v>
          </cell>
          <cell r="D7" t="str">
            <v>27.11.02, 2ю</v>
          </cell>
          <cell r="E7" t="str">
            <v>СФО</v>
          </cell>
          <cell r="F7" t="str">
            <v>Новосибирская, Новосибирск, МО</v>
          </cell>
          <cell r="H7" t="str">
            <v>Лепяхов С.В. Лепяхова Н.А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opLeftCell="A35" workbookViewId="0">
      <selection activeCell="N24" sqref="N24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67" t="s">
        <v>7</v>
      </c>
      <c r="B1" s="167"/>
      <c r="C1" s="167"/>
      <c r="D1" s="167"/>
      <c r="E1" s="167"/>
      <c r="F1" s="167"/>
      <c r="G1" s="167"/>
      <c r="H1" s="167"/>
      <c r="I1" s="167"/>
    </row>
    <row r="2" spans="1:10" ht="17.25" customHeight="1">
      <c r="A2" s="168" t="s">
        <v>51</v>
      </c>
      <c r="B2" s="168"/>
      <c r="C2" s="168"/>
      <c r="D2" s="168"/>
      <c r="E2" s="168"/>
      <c r="F2" s="168"/>
      <c r="G2" s="168"/>
      <c r="H2" s="168"/>
      <c r="I2" s="168"/>
    </row>
    <row r="3" spans="1:10" ht="18" customHeight="1">
      <c r="A3" s="169" t="str">
        <f>[1]реквизиты!$A$2:$K$2</f>
        <v>Первенство СФО по самбо среди юношей и девушек 2002-03г.р. (Отбор на первенство России)</v>
      </c>
      <c r="B3" s="169"/>
      <c r="C3" s="169"/>
      <c r="D3" s="169"/>
      <c r="E3" s="169"/>
      <c r="F3" s="169"/>
      <c r="G3" s="169"/>
      <c r="H3" s="169"/>
      <c r="I3" s="169"/>
    </row>
    <row r="4" spans="1:10" ht="15" customHeight="1" thickBot="1">
      <c r="A4" s="168" t="str">
        <f>[1]реквизиты!$A$3:$K$3</f>
        <v>30.03-02.04  2018г.                                              г.Кемерово</v>
      </c>
      <c r="B4" s="168"/>
      <c r="C4" s="168"/>
      <c r="D4" s="168"/>
      <c r="E4" s="168"/>
      <c r="F4" s="168"/>
      <c r="G4" s="168"/>
      <c r="H4" s="168"/>
      <c r="I4" s="168"/>
    </row>
    <row r="5" spans="1:10" ht="3.75" hidden="1" customHeight="1" thickBot="1">
      <c r="A5" s="170"/>
      <c r="B5" s="170"/>
      <c r="C5" s="170"/>
      <c r="D5" s="170"/>
      <c r="E5" s="170"/>
      <c r="F5" s="170"/>
      <c r="G5" s="170"/>
      <c r="H5" s="170"/>
      <c r="I5" s="170"/>
    </row>
    <row r="6" spans="1:10" ht="11.1" customHeight="1">
      <c r="B6" s="182" t="s">
        <v>0</v>
      </c>
      <c r="C6" s="184" t="s">
        <v>1</v>
      </c>
      <c r="D6" s="184" t="s">
        <v>2</v>
      </c>
      <c r="E6" s="184" t="s">
        <v>15</v>
      </c>
      <c r="F6" s="184" t="s">
        <v>16</v>
      </c>
      <c r="G6" s="174"/>
      <c r="H6" s="176" t="s">
        <v>3</v>
      </c>
      <c r="I6" s="178"/>
    </row>
    <row r="7" spans="1:10" ht="13.5" customHeight="1">
      <c r="B7" s="183"/>
      <c r="C7" s="185"/>
      <c r="D7" s="185"/>
      <c r="E7" s="185"/>
      <c r="F7" s="185"/>
      <c r="G7" s="175"/>
      <c r="H7" s="177"/>
      <c r="I7" s="178"/>
    </row>
    <row r="8" spans="1:10" ht="27" hidden="1" customHeight="1" thickBot="1">
      <c r="A8" s="179" t="s">
        <v>30</v>
      </c>
      <c r="B8" s="118" t="s">
        <v>4</v>
      </c>
      <c r="C8" s="114" t="e">
        <f>[2]ит.пр!C6</f>
        <v>#N/A</v>
      </c>
      <c r="D8" s="114" t="e">
        <f>[2]ит.пр!D6</f>
        <v>#N/A</v>
      </c>
      <c r="E8" s="114" t="e">
        <f>[2]ит.пр!E6</f>
        <v>#N/A</v>
      </c>
      <c r="F8" s="114" t="e">
        <f>[2]ит.пр!F6</f>
        <v>#N/A</v>
      </c>
      <c r="G8" s="114"/>
      <c r="H8" s="115" t="e">
        <f>[2]ит.пр!H6</f>
        <v>#N/A</v>
      </c>
      <c r="I8" s="172"/>
      <c r="J8" s="171"/>
    </row>
    <row r="9" spans="1:10" ht="23.1" hidden="1" customHeight="1" thickBot="1">
      <c r="A9" s="180"/>
      <c r="B9" s="139" t="s">
        <v>5</v>
      </c>
      <c r="C9" s="140" t="s">
        <v>52</v>
      </c>
      <c r="D9" s="140" t="s">
        <v>53</v>
      </c>
      <c r="E9" s="140" t="s">
        <v>35</v>
      </c>
      <c r="F9" s="140" t="s">
        <v>54</v>
      </c>
      <c r="G9" s="140"/>
      <c r="H9" s="141" t="s">
        <v>55</v>
      </c>
      <c r="I9" s="172"/>
      <c r="J9" s="171"/>
    </row>
    <row r="10" spans="1:10" ht="23.1" hidden="1" customHeight="1">
      <c r="A10" s="180"/>
      <c r="B10" s="70" t="s">
        <v>6</v>
      </c>
      <c r="C10" s="52" t="e">
        <f>[2]ит.пр!C8</f>
        <v>#N/A</v>
      </c>
      <c r="D10" s="52" t="e">
        <f>[2]ит.пр!D8</f>
        <v>#N/A</v>
      </c>
      <c r="E10" s="52" t="e">
        <f>[2]ит.пр!E8</f>
        <v>#N/A</v>
      </c>
      <c r="F10" s="52" t="e">
        <f>[2]ит.пр!F8</f>
        <v>#N/A</v>
      </c>
      <c r="G10" s="52"/>
      <c r="H10" s="53" t="e">
        <f>[2]ит.пр!H8</f>
        <v>#N/A</v>
      </c>
      <c r="I10" s="172"/>
      <c r="J10" s="171"/>
    </row>
    <row r="11" spans="1:10" ht="23.1" hidden="1" customHeight="1">
      <c r="A11" s="180"/>
      <c r="B11" s="68" t="s">
        <v>6</v>
      </c>
      <c r="C11" s="62" t="e">
        <f>[2]ит.пр!C9</f>
        <v>#N/A</v>
      </c>
      <c r="D11" s="62" t="e">
        <f>[2]ит.пр!D9</f>
        <v>#N/A</v>
      </c>
      <c r="E11" s="62" t="e">
        <f>[2]ит.пр!E9</f>
        <v>#N/A</v>
      </c>
      <c r="F11" s="62" t="e">
        <f>[2]ит.пр!F9</f>
        <v>#N/A</v>
      </c>
      <c r="G11" s="62"/>
      <c r="H11" s="120" t="e">
        <f>[2]ит.пр!H9</f>
        <v>#N/A</v>
      </c>
      <c r="I11" s="172"/>
      <c r="J11" s="171"/>
    </row>
    <row r="12" spans="1:10" ht="23.1" hidden="1" customHeight="1">
      <c r="A12" s="180"/>
      <c r="B12" s="68" t="s">
        <v>11</v>
      </c>
      <c r="C12" s="62" t="e">
        <f>[2]ит.пр!C10</f>
        <v>#N/A</v>
      </c>
      <c r="D12" s="62" t="e">
        <f>[2]ит.пр!D10</f>
        <v>#N/A</v>
      </c>
      <c r="E12" s="62" t="e">
        <f>[2]ит.пр!E10</f>
        <v>#N/A</v>
      </c>
      <c r="F12" s="62" t="e">
        <f>[2]ит.пр!F10</f>
        <v>#N/A</v>
      </c>
      <c r="G12" s="62"/>
      <c r="H12" s="120" t="e">
        <f>[2]ит.пр!H10</f>
        <v>#N/A</v>
      </c>
      <c r="I12" s="173"/>
      <c r="J12" s="171"/>
    </row>
    <row r="13" spans="1:10" ht="23.1" hidden="1" customHeight="1" thickBot="1">
      <c r="A13" s="181"/>
      <c r="B13" s="72" t="s">
        <v>11</v>
      </c>
      <c r="C13" s="63" t="e">
        <f>[2]ит.пр!C11</f>
        <v>#N/A</v>
      </c>
      <c r="D13" s="63" t="e">
        <f>[2]ит.пр!D11</f>
        <v>#N/A</v>
      </c>
      <c r="E13" s="63" t="e">
        <f>[2]ит.пр!E11</f>
        <v>#N/A</v>
      </c>
      <c r="F13" s="63" t="e">
        <f>[2]ит.пр!F11</f>
        <v>#N/A</v>
      </c>
      <c r="G13" s="63"/>
      <c r="H13" s="121" t="e">
        <f>[2]ит.пр!H11</f>
        <v>#N/A</v>
      </c>
      <c r="I13" s="173"/>
      <c r="J13" s="171"/>
    </row>
    <row r="14" spans="1:10" ht="4.5" customHeight="1" thickBot="1">
      <c r="B14" s="8"/>
      <c r="C14" s="9"/>
      <c r="D14" s="9"/>
      <c r="E14" s="24"/>
      <c r="F14" s="9"/>
      <c r="G14" s="64"/>
      <c r="H14" s="9"/>
      <c r="I14" s="124"/>
      <c r="J14" s="171"/>
    </row>
    <row r="15" spans="1:10" ht="23.1" customHeight="1">
      <c r="A15" s="190" t="s">
        <v>31</v>
      </c>
      <c r="B15" s="97" t="s">
        <v>4</v>
      </c>
      <c r="C15" s="36" t="str">
        <f>[3]ит.пр!C6</f>
        <v>ГРЕБЕННИКОВА Мария Михайловна</v>
      </c>
      <c r="D15" s="36" t="str">
        <f>[3]ит.пр!D6</f>
        <v>03.07.04,0 1ю</v>
      </c>
      <c r="E15" s="36" t="str">
        <f>[3]ит.пр!E6</f>
        <v>СФО</v>
      </c>
      <c r="F15" s="36" t="str">
        <f>[3]ит.пр!F6</f>
        <v>Томская, Томск</v>
      </c>
      <c r="G15" s="36"/>
      <c r="H15" s="37" t="str">
        <f>[3]ит.пр!H6</f>
        <v>Соколов М.Б.</v>
      </c>
      <c r="I15" s="124"/>
      <c r="J15" s="171"/>
    </row>
    <row r="16" spans="1:10" ht="23.1" hidden="1" customHeight="1">
      <c r="A16" s="191"/>
      <c r="B16" s="58" t="s">
        <v>5</v>
      </c>
      <c r="C16" s="35" t="str">
        <f>[3]ит.пр!C7</f>
        <v xml:space="preserve">МАМИНА Радмила Раджаевна </v>
      </c>
      <c r="D16" s="35" t="str">
        <f>[3]ит.пр!D7</f>
        <v>27.11.02, 1р</v>
      </c>
      <c r="E16" s="35" t="str">
        <f>[3]ит.пр!E7</f>
        <v>СФО</v>
      </c>
      <c r="F16" s="35" t="str">
        <f>[3]ит.пр!F7</f>
        <v>Р.Алтай, Горно-Алтайск, МО</v>
      </c>
      <c r="G16" s="35"/>
      <c r="H16" s="38" t="str">
        <f>[3]ит.пр!H7</f>
        <v>Мешкеев Э.А.</v>
      </c>
      <c r="I16" s="124"/>
    </row>
    <row r="17" spans="1:16" ht="23.1" hidden="1" customHeight="1" thickBot="1">
      <c r="A17" s="191"/>
      <c r="B17" s="60" t="s">
        <v>6</v>
      </c>
      <c r="C17" s="130" t="str">
        <f>[3]ит.пр!C8</f>
        <v>ДОРЖУ Анзат Альбертовна
Альберто</v>
      </c>
      <c r="D17" s="130" t="str">
        <f>[3]ит.пр!D8</f>
        <v>10.12.03, 2р</v>
      </c>
      <c r="E17" s="130" t="str">
        <f>[3]ит.пр!E8</f>
        <v>СФО</v>
      </c>
      <c r="F17" s="130" t="str">
        <f>[3]ит.пр!F8</f>
        <v>Р.Тыва, Кызыл, МО</v>
      </c>
      <c r="G17" s="130"/>
      <c r="H17" s="131" t="str">
        <f>[3]ит.пр!H8</f>
        <v>Шожул-Оол Буян-Оол Кыргысович</v>
      </c>
      <c r="I17" s="124"/>
    </row>
    <row r="18" spans="1:16" ht="23.1" hidden="1" customHeight="1">
      <c r="A18" s="191"/>
      <c r="B18" s="91" t="s">
        <v>6</v>
      </c>
      <c r="C18" s="81" t="str">
        <f>[3]ит.пр!C9</f>
        <v>КУПРИЯНОВА Кристина Андреевна</v>
      </c>
      <c r="D18" s="81" t="str">
        <f>[3]ит.пр!D9</f>
        <v>02.07.03, 1р</v>
      </c>
      <c r="E18" s="81" t="str">
        <f>[3]ит.пр!E9</f>
        <v>СЗФО</v>
      </c>
      <c r="F18" s="81" t="str">
        <f>[3]ит.пр!F9</f>
        <v>Р.Бурятия, Улан-Удэ, МО</v>
      </c>
      <c r="G18" s="81"/>
      <c r="H18" s="125" t="str">
        <f>[3]ит.пр!H9</f>
        <v>Куприянов А.Н.</v>
      </c>
      <c r="I18" s="173"/>
    </row>
    <row r="19" spans="1:16" ht="23.1" hidden="1" customHeight="1">
      <c r="A19" s="191"/>
      <c r="B19" s="58" t="s">
        <v>11</v>
      </c>
      <c r="C19" s="62" t="e">
        <f>[3]ит.пр!C10</f>
        <v>#N/A</v>
      </c>
      <c r="D19" s="62" t="e">
        <f>[3]ит.пр!D10</f>
        <v>#N/A</v>
      </c>
      <c r="E19" s="62" t="e">
        <f>[3]ит.пр!E10</f>
        <v>#N/A</v>
      </c>
      <c r="F19" s="62" t="e">
        <f>[3]ит.пр!F10</f>
        <v>#N/A</v>
      </c>
      <c r="G19" s="62"/>
      <c r="H19" s="120" t="e">
        <f>[3]ит.пр!H10</f>
        <v>#N/A</v>
      </c>
      <c r="I19" s="173"/>
    </row>
    <row r="20" spans="1:16" ht="23.1" hidden="1" customHeight="1" thickBot="1">
      <c r="A20" s="192"/>
      <c r="B20" s="60" t="s">
        <v>11</v>
      </c>
      <c r="C20" s="63" t="e">
        <f>[3]ит.пр!C11</f>
        <v>#N/A</v>
      </c>
      <c r="D20" s="63" t="e">
        <f>[3]ит.пр!D11</f>
        <v>#N/A</v>
      </c>
      <c r="E20" s="63" t="e">
        <f>[3]ит.пр!E11</f>
        <v>#N/A</v>
      </c>
      <c r="F20" s="63" t="e">
        <f>[3]ит.пр!F11</f>
        <v>#N/A</v>
      </c>
      <c r="G20" s="63"/>
      <c r="H20" s="121" t="e">
        <f>[3]ит.пр!H11</f>
        <v>#N/A</v>
      </c>
      <c r="I20" s="11"/>
    </row>
    <row r="21" spans="1:16" ht="4.5" customHeight="1" thickBot="1">
      <c r="B21" s="13"/>
      <c r="C21" s="43"/>
      <c r="D21" s="43"/>
      <c r="E21" s="44"/>
      <c r="F21" s="43"/>
      <c r="G21" s="74"/>
      <c r="H21" s="43"/>
      <c r="I21" s="124"/>
      <c r="J21" s="122"/>
    </row>
    <row r="22" spans="1:16" ht="23.1" customHeight="1">
      <c r="A22" s="190" t="s">
        <v>24</v>
      </c>
      <c r="B22" s="97" t="s">
        <v>4</v>
      </c>
      <c r="C22" s="36" t="e">
        <f>[4]ит.пр!C6</f>
        <v>#N/A</v>
      </c>
      <c r="D22" s="36" t="e">
        <f>[4]ит.пр!D6</f>
        <v>#N/A</v>
      </c>
      <c r="E22" s="36" t="e">
        <f>[4]ит.пр!E6</f>
        <v>#N/A</v>
      </c>
      <c r="F22" s="36" t="e">
        <f>[4]ит.пр!F6</f>
        <v>#N/A</v>
      </c>
      <c r="G22" s="36"/>
      <c r="H22" s="37" t="e">
        <f>[4]ит.пр!H6</f>
        <v>#N/A</v>
      </c>
      <c r="I22" s="124"/>
      <c r="J22" s="122"/>
    </row>
    <row r="23" spans="1:16" ht="23.1" customHeight="1">
      <c r="A23" s="191"/>
      <c r="B23" s="58" t="s">
        <v>5</v>
      </c>
      <c r="C23" s="35" t="e">
        <f>[4]ит.пр!C7</f>
        <v>#N/A</v>
      </c>
      <c r="D23" s="35" t="e">
        <f>[4]ит.пр!D7</f>
        <v>#N/A</v>
      </c>
      <c r="E23" s="35" t="e">
        <f>[4]ит.пр!E7</f>
        <v>#N/A</v>
      </c>
      <c r="F23" s="35" t="e">
        <f>[4]ит.пр!F7</f>
        <v>#N/A</v>
      </c>
      <c r="G23" s="35"/>
      <c r="H23" s="38" t="e">
        <f>[4]ит.пр!H7</f>
        <v>#N/A</v>
      </c>
      <c r="I23" s="124"/>
      <c r="J23" s="122"/>
    </row>
    <row r="24" spans="1:16" ht="23.1" customHeight="1" thickBot="1">
      <c r="A24" s="191"/>
      <c r="B24" s="60" t="s">
        <v>6</v>
      </c>
      <c r="C24" s="39" t="e">
        <f>[4]ит.пр!C8</f>
        <v>#N/A</v>
      </c>
      <c r="D24" s="39" t="e">
        <f>[4]ит.пр!D8</f>
        <v>#N/A</v>
      </c>
      <c r="E24" s="39" t="e">
        <f>[4]ит.пр!E8</f>
        <v>#N/A</v>
      </c>
      <c r="F24" s="39" t="e">
        <f>[4]ит.пр!F8</f>
        <v>#N/A</v>
      </c>
      <c r="G24" s="39"/>
      <c r="H24" s="40" t="e">
        <f>[4]ит.пр!H8</f>
        <v>#N/A</v>
      </c>
      <c r="I24" s="124"/>
      <c r="J24" s="122"/>
    </row>
    <row r="25" spans="1:16" ht="23.1" hidden="1" customHeight="1">
      <c r="A25" s="191"/>
      <c r="B25" s="91" t="s">
        <v>6</v>
      </c>
      <c r="C25" s="52" t="e">
        <f>[4]ит.пр!C9</f>
        <v>#N/A</v>
      </c>
      <c r="D25" s="52" t="e">
        <f>[4]ит.пр!D9</f>
        <v>#N/A</v>
      </c>
      <c r="E25" s="52" t="e">
        <f>[4]ит.пр!E9</f>
        <v>#N/A</v>
      </c>
      <c r="F25" s="52" t="e">
        <f>[4]ит.пр!F9</f>
        <v>#N/A</v>
      </c>
      <c r="G25" s="52"/>
      <c r="H25" s="53" t="e">
        <f>[4]ит.пр!H9</f>
        <v>#N/A</v>
      </c>
      <c r="I25" s="124"/>
    </row>
    <row r="26" spans="1:16" ht="23.1" hidden="1" customHeight="1">
      <c r="A26" s="191"/>
      <c r="B26" s="58" t="s">
        <v>11</v>
      </c>
      <c r="C26" s="35" t="e">
        <f>[4]ит.пр!C10</f>
        <v>#N/A</v>
      </c>
      <c r="D26" s="35" t="e">
        <f>[4]ит.пр!D10</f>
        <v>#N/A</v>
      </c>
      <c r="E26" s="35" t="e">
        <f>[4]ит.пр!E10</f>
        <v>#N/A</v>
      </c>
      <c r="F26" s="35" t="e">
        <f>[4]ит.пр!F10</f>
        <v>#N/A</v>
      </c>
      <c r="G26" s="35"/>
      <c r="H26" s="38" t="e">
        <f>[4]ит.пр!H10</f>
        <v>#N/A</v>
      </c>
      <c r="I26" s="124"/>
      <c r="L26" s="16"/>
      <c r="M26" s="17"/>
      <c r="N26" s="16"/>
      <c r="O26" s="18"/>
      <c r="P26" s="34"/>
    </row>
    <row r="27" spans="1:16" ht="23.1" hidden="1" customHeight="1" thickBot="1">
      <c r="A27" s="192"/>
      <c r="B27" s="60" t="s">
        <v>11</v>
      </c>
      <c r="C27" s="39" t="e">
        <f>[4]ит.пр!C11</f>
        <v>#N/A</v>
      </c>
      <c r="D27" s="39" t="e">
        <f>[4]ит.пр!D11</f>
        <v>#N/A</v>
      </c>
      <c r="E27" s="39" t="e">
        <f>[4]ит.пр!E11</f>
        <v>#N/A</v>
      </c>
      <c r="F27" s="39" t="e">
        <f>[4]ит.пр!F11</f>
        <v>#N/A</v>
      </c>
      <c r="G27" s="39"/>
      <c r="H27" s="40" t="e">
        <f>[4]ит.пр!H11</f>
        <v>#N/A</v>
      </c>
      <c r="I27" s="11"/>
    </row>
    <row r="28" spans="1:16" ht="4.5" customHeight="1" thickBot="1">
      <c r="A28" s="29"/>
      <c r="B28" s="12"/>
      <c r="C28" s="96"/>
      <c r="D28" s="107"/>
      <c r="E28" s="107"/>
      <c r="F28" s="108"/>
      <c r="G28" s="74"/>
      <c r="H28" s="109"/>
      <c r="I28" s="124"/>
      <c r="J28" s="122"/>
    </row>
    <row r="29" spans="1:16" ht="23.1" customHeight="1">
      <c r="A29" s="187" t="s">
        <v>8</v>
      </c>
      <c r="B29" s="97" t="s">
        <v>4</v>
      </c>
      <c r="C29" s="36" t="e">
        <f>[4]ит.пр!C6</f>
        <v>#N/A</v>
      </c>
      <c r="D29" s="36" t="e">
        <f>[4]ит.пр!D6</f>
        <v>#N/A</v>
      </c>
      <c r="E29" s="36" t="e">
        <f>[4]ит.пр!E6</f>
        <v>#N/A</v>
      </c>
      <c r="F29" s="36" t="e">
        <f>[4]ит.пр!F6</f>
        <v>#N/A</v>
      </c>
      <c r="G29" s="36"/>
      <c r="H29" s="37" t="e">
        <f>[4]ит.пр!H6</f>
        <v>#N/A</v>
      </c>
      <c r="I29" s="124"/>
      <c r="J29" s="122"/>
    </row>
    <row r="30" spans="1:16" ht="23.1" customHeight="1">
      <c r="A30" s="188"/>
      <c r="B30" s="58" t="s">
        <v>5</v>
      </c>
      <c r="C30" s="35" t="e">
        <f>[4]ит.пр!C7</f>
        <v>#N/A</v>
      </c>
      <c r="D30" s="35" t="e">
        <f>[4]ит.пр!D7</f>
        <v>#N/A</v>
      </c>
      <c r="E30" s="35" t="e">
        <f>[4]ит.пр!E7</f>
        <v>#N/A</v>
      </c>
      <c r="F30" s="35" t="e">
        <f>[4]ит.пр!F7</f>
        <v>#N/A</v>
      </c>
      <c r="G30" s="35"/>
      <c r="H30" s="38" t="e">
        <f>[4]ит.пр!H7</f>
        <v>#N/A</v>
      </c>
      <c r="I30" s="124"/>
      <c r="J30" s="122"/>
    </row>
    <row r="31" spans="1:16" ht="23.1" customHeight="1" thickBot="1">
      <c r="A31" s="188"/>
      <c r="B31" s="60" t="s">
        <v>6</v>
      </c>
      <c r="C31" s="39" t="e">
        <f>[4]ит.пр!C8</f>
        <v>#N/A</v>
      </c>
      <c r="D31" s="39" t="e">
        <f>[4]ит.пр!D8</f>
        <v>#N/A</v>
      </c>
      <c r="E31" s="39" t="e">
        <f>[4]ит.пр!E8</f>
        <v>#N/A</v>
      </c>
      <c r="F31" s="39" t="e">
        <f>[4]ит.пр!F8</f>
        <v>#N/A</v>
      </c>
      <c r="G31" s="39"/>
      <c r="H31" s="40" t="e">
        <f>[4]ит.пр!H8</f>
        <v>#N/A</v>
      </c>
      <c r="I31" s="124"/>
      <c r="J31" s="122"/>
    </row>
    <row r="32" spans="1:16" ht="23.1" hidden="1" customHeight="1">
      <c r="A32" s="188"/>
      <c r="B32" s="91" t="s">
        <v>6</v>
      </c>
      <c r="C32" s="52" t="e">
        <f>[4]ит.пр!C9</f>
        <v>#N/A</v>
      </c>
      <c r="D32" s="52" t="e">
        <f>[4]ит.пр!D9</f>
        <v>#N/A</v>
      </c>
      <c r="E32" s="52" t="e">
        <f>[4]ит.пр!E9</f>
        <v>#N/A</v>
      </c>
      <c r="F32" s="52" t="e">
        <f>[4]ит.пр!F9</f>
        <v>#N/A</v>
      </c>
      <c r="G32" s="52"/>
      <c r="H32" s="53" t="e">
        <f>[4]ит.пр!H9</f>
        <v>#N/A</v>
      </c>
      <c r="I32" s="124"/>
    </row>
    <row r="33" spans="1:10" ht="23.1" hidden="1" customHeight="1">
      <c r="A33" s="188"/>
      <c r="B33" s="58" t="s">
        <v>11</v>
      </c>
      <c r="C33" s="35" t="e">
        <f>[4]ит.пр!C10</f>
        <v>#N/A</v>
      </c>
      <c r="D33" s="35" t="e">
        <f>[4]ит.пр!D10</f>
        <v>#N/A</v>
      </c>
      <c r="E33" s="35" t="e">
        <f>[4]ит.пр!E10</f>
        <v>#N/A</v>
      </c>
      <c r="F33" s="35" t="e">
        <f>[4]ит.пр!F10</f>
        <v>#N/A</v>
      </c>
      <c r="G33" s="35"/>
      <c r="H33" s="38" t="e">
        <f>[4]ит.пр!H10</f>
        <v>#N/A</v>
      </c>
      <c r="I33" s="124"/>
    </row>
    <row r="34" spans="1:10" ht="23.1" hidden="1" customHeight="1" thickBot="1">
      <c r="A34" s="189"/>
      <c r="B34" s="60" t="s">
        <v>11</v>
      </c>
      <c r="C34" s="39" t="e">
        <f>[4]ит.пр!C11</f>
        <v>#N/A</v>
      </c>
      <c r="D34" s="39" t="e">
        <f>[4]ит.пр!D11</f>
        <v>#N/A</v>
      </c>
      <c r="E34" s="39" t="e">
        <f>[4]ит.пр!E11</f>
        <v>#N/A</v>
      </c>
      <c r="F34" s="39" t="e">
        <f>[4]ит.пр!F11</f>
        <v>#N/A</v>
      </c>
      <c r="G34" s="39"/>
      <c r="H34" s="40" t="e">
        <f>[4]ит.пр!H11</f>
        <v>#N/A</v>
      </c>
      <c r="I34" s="124"/>
    </row>
    <row r="35" spans="1:10" ht="6" customHeight="1" thickBot="1">
      <c r="A35" s="29"/>
      <c r="B35" s="12"/>
      <c r="C35" s="96"/>
      <c r="D35" s="107"/>
      <c r="E35" s="107"/>
      <c r="F35" s="108"/>
      <c r="G35" s="110"/>
      <c r="H35" s="109"/>
      <c r="I35" s="124"/>
      <c r="J35" s="122"/>
    </row>
    <row r="36" spans="1:10" ht="23.1" customHeight="1">
      <c r="A36" s="190" t="s">
        <v>9</v>
      </c>
      <c r="B36" s="97" t="s">
        <v>4</v>
      </c>
      <c r="C36" s="36" t="str">
        <f>[5]ит.пр!C6</f>
        <v>НИЛОВА Елизавета Сергеевна</v>
      </c>
      <c r="D36" s="36" t="str">
        <f>[5]ит.пр!D6</f>
        <v>10.03.03, 2р</v>
      </c>
      <c r="E36" s="36" t="str">
        <f>[5]ит.пр!E6</f>
        <v>СФО</v>
      </c>
      <c r="F36" s="36" t="str">
        <f>[5]ит.пр!F6</f>
        <v>Новосибирская, Новосибирск, МО</v>
      </c>
      <c r="G36" s="36"/>
      <c r="H36" s="37" t="str">
        <f>[5]ит.пр!H6</f>
        <v>Цыганов С.В.</v>
      </c>
      <c r="I36" s="124"/>
      <c r="J36" s="122"/>
    </row>
    <row r="37" spans="1:10" ht="23.1" customHeight="1">
      <c r="A37" s="191"/>
      <c r="B37" s="58" t="s">
        <v>5</v>
      </c>
      <c r="C37" s="35" t="str">
        <f>[5]ит.пр!C7</f>
        <v>ПАВЛОВА Елизавета Алексеевна</v>
      </c>
      <c r="D37" s="35" t="str">
        <f>[5]ит.пр!D7</f>
        <v>25.12.02, КМС</v>
      </c>
      <c r="E37" s="35" t="str">
        <f>[5]ит.пр!E7</f>
        <v>СФО</v>
      </c>
      <c r="F37" s="35" t="str">
        <f>[5]ит.пр!F7</f>
        <v>Новосибирская, Новосибирск, МО</v>
      </c>
      <c r="G37" s="35"/>
      <c r="H37" s="38" t="str">
        <f>[5]ит.пр!H7</f>
        <v>Завалищев В.С.</v>
      </c>
      <c r="I37" s="124"/>
      <c r="J37" s="122"/>
    </row>
    <row r="38" spans="1:10" ht="23.1" customHeight="1" thickBot="1">
      <c r="A38" s="191"/>
      <c r="B38" s="60" t="s">
        <v>6</v>
      </c>
      <c r="C38" s="39" t="str">
        <f>[5]ит.пр!C8</f>
        <v>РЫЦИНА Диана Дмитриевна</v>
      </c>
      <c r="D38" s="39" t="str">
        <f>[5]ит.пр!D8</f>
        <v>11.04.02, 1ю</v>
      </c>
      <c r="E38" s="39" t="str">
        <f>[5]ит.пр!E8</f>
        <v>СФО</v>
      </c>
      <c r="F38" s="39" t="str">
        <f>[5]ит.пр!F8</f>
        <v>Красноярский, Сосновоборск, МО</v>
      </c>
      <c r="G38" s="39"/>
      <c r="H38" s="40" t="str">
        <f>[5]ит.пр!H8</f>
        <v xml:space="preserve">Хрыкин М. М. Батурин А. В.
Батурин А. В.
</v>
      </c>
      <c r="I38" s="124"/>
      <c r="J38" s="122"/>
    </row>
    <row r="39" spans="1:10" ht="23.1" hidden="1" customHeight="1">
      <c r="A39" s="191"/>
      <c r="B39" s="91" t="s">
        <v>6</v>
      </c>
      <c r="C39" s="52" t="str">
        <f>[5]ит.пр!C9</f>
        <v>ВОРОНОВА Екатерина Павловна</v>
      </c>
      <c r="D39" s="52" t="str">
        <f>[5]ит.пр!D9</f>
        <v>18.01.03, 1р</v>
      </c>
      <c r="E39" s="52" t="str">
        <f>[5]ит.пр!E9</f>
        <v>СФО</v>
      </c>
      <c r="F39" s="52" t="str">
        <f>[5]ит.пр!F9</f>
        <v>Новосибирская, Новосибирск, МО</v>
      </c>
      <c r="G39" s="52">
        <f>[5]ит.пр!G9</f>
        <v>0</v>
      </c>
      <c r="H39" s="53" t="str">
        <f>[5]ит.пр!H9</f>
        <v>Кирсанов А.В.</v>
      </c>
      <c r="I39" s="65" t="s">
        <v>14</v>
      </c>
    </row>
    <row r="40" spans="1:10" ht="23.1" hidden="1" customHeight="1">
      <c r="A40" s="191"/>
      <c r="B40" s="58" t="s">
        <v>11</v>
      </c>
      <c r="C40" s="35" t="str">
        <f>[5]ит.пр!C10</f>
        <v>РУДНЕВА Елизавета Алексеевна</v>
      </c>
      <c r="D40" s="35" t="str">
        <f>[5]ит.пр!D10</f>
        <v>09.08.03, 1ю</v>
      </c>
      <c r="E40" s="35" t="str">
        <f>[5]ит.пр!E10</f>
        <v>СФО</v>
      </c>
      <c r="F40" s="35" t="str">
        <f>[5]ит.пр!F10</f>
        <v>Алтайский, Бийск, СШОР№3</v>
      </c>
      <c r="G40" s="35">
        <f>[5]ит.пр!G10</f>
        <v>0</v>
      </c>
      <c r="H40" s="38" t="str">
        <f>[5]ит.пр!H10</f>
        <v>Шалюта П.В.       Паринова Т.В.</v>
      </c>
      <c r="I40" s="124"/>
    </row>
    <row r="41" spans="1:10" ht="23.1" hidden="1" customHeight="1" thickBot="1">
      <c r="A41" s="192"/>
      <c r="B41" s="60" t="s">
        <v>11</v>
      </c>
      <c r="C41" s="39" t="str">
        <f>[5]ит.пр!C11</f>
        <v>МОЛОКЕЕВА Алена Александровна</v>
      </c>
      <c r="D41" s="39" t="str">
        <f>[5]ит.пр!D11</f>
        <v>13.12.04, 2ю</v>
      </c>
      <c r="E41" s="39" t="str">
        <f>[5]ит.пр!E11</f>
        <v>СФО</v>
      </c>
      <c r="F41" s="39" t="str">
        <f>[5]ит.пр!F11</f>
        <v>Новосибирская, Новосибирск, МО</v>
      </c>
      <c r="G41" s="39">
        <f>[5]ит.пр!G11</f>
        <v>0</v>
      </c>
      <c r="H41" s="40" t="str">
        <f>[5]ит.пр!H11</f>
        <v>Цыганов С.В.</v>
      </c>
      <c r="I41" s="124"/>
    </row>
    <row r="42" spans="1:10" ht="5.25" customHeight="1" thickBot="1">
      <c r="A42" s="193"/>
      <c r="B42" s="178"/>
      <c r="C42" s="178"/>
      <c r="D42" s="178"/>
      <c r="E42" s="178"/>
      <c r="F42" s="178"/>
      <c r="G42" s="178"/>
      <c r="H42" s="194"/>
      <c r="I42" s="124"/>
      <c r="J42" s="122"/>
    </row>
    <row r="43" spans="1:10" ht="23.1" customHeight="1">
      <c r="A43" s="190" t="s">
        <v>25</v>
      </c>
      <c r="B43" s="97" t="s">
        <v>4</v>
      </c>
      <c r="C43" s="36" t="str">
        <f>[6]ит.пр!C6</f>
        <v>КИРЕЕВА Ангелина Викторовна</v>
      </c>
      <c r="D43" s="36" t="str">
        <f>[6]ит.пр!D6</f>
        <v>15.02.02, 2р</v>
      </c>
      <c r="E43" s="36" t="str">
        <f>[6]ит.пр!E6</f>
        <v>СФО</v>
      </c>
      <c r="F43" s="36" t="str">
        <f>[6]ит.пр!F6</f>
        <v>Омская, Омск, МО</v>
      </c>
      <c r="G43" s="36"/>
      <c r="H43" s="37" t="str">
        <f>[6]ит.пр!H6</f>
        <v>Казанцев А.Н. Казанцева Н.А.</v>
      </c>
      <c r="I43" s="124"/>
      <c r="J43" s="122"/>
    </row>
    <row r="44" spans="1:10" ht="23.1" customHeight="1">
      <c r="A44" s="191"/>
      <c r="B44" s="58" t="s">
        <v>5</v>
      </c>
      <c r="C44" s="35" t="str">
        <f>[6]ит.пр!C7</f>
        <v>КЛАПОЦКАЯ Мария Николаевна</v>
      </c>
      <c r="D44" s="35" t="str">
        <f>[6]ит.пр!D7</f>
        <v>08.06.03, 1ю</v>
      </c>
      <c r="E44" s="35" t="str">
        <f>[6]ит.пр!E7</f>
        <v>СФО</v>
      </c>
      <c r="F44" s="35" t="str">
        <f>[6]ит.пр!F7</f>
        <v>Красноярский, Сосновоборск, МО</v>
      </c>
      <c r="G44" s="35"/>
      <c r="H44" s="38" t="str">
        <f>[6]ит.пр!H7</f>
        <v xml:space="preserve">Хрыкин М. М.  Батурин А. В.
Батурин А. В.
</v>
      </c>
      <c r="I44" s="124"/>
      <c r="J44" s="122"/>
    </row>
    <row r="45" spans="1:10" ht="23.1" customHeight="1" thickBot="1">
      <c r="A45" s="191"/>
      <c r="B45" s="60" t="s">
        <v>6</v>
      </c>
      <c r="C45" s="39" t="str">
        <f>[6]ит.пр!C8</f>
        <v>КАРПУНЬКИНА Анна Алексеевна</v>
      </c>
      <c r="D45" s="39" t="str">
        <f>[6]ит.пр!D8</f>
        <v>05.09.02, 1р</v>
      </c>
      <c r="E45" s="39" t="str">
        <f>[6]ит.пр!E8</f>
        <v>СФО</v>
      </c>
      <c r="F45" s="39" t="str">
        <f>[6]ит.пр!F8</f>
        <v>Алтайский, Бийск, МС</v>
      </c>
      <c r="G45" s="39"/>
      <c r="H45" s="40" t="str">
        <f>[6]ит.пр!H8</f>
        <v>Шалюта П.В.       Паринова Т.В.</v>
      </c>
      <c r="I45" s="124"/>
      <c r="J45" s="122"/>
    </row>
    <row r="46" spans="1:10" ht="23.1" hidden="1" customHeight="1">
      <c r="A46" s="191"/>
      <c r="B46" s="91" t="s">
        <v>6</v>
      </c>
      <c r="C46" s="52" t="str">
        <f>[6]ит.пр!C9</f>
        <v>КУЛМАНАКОВА Валерия Евгеньевна</v>
      </c>
      <c r="D46" s="52" t="str">
        <f>[6]ит.пр!D9</f>
        <v>25.08.02, 1ю</v>
      </c>
      <c r="E46" s="52" t="str">
        <f>[6]ит.пр!E9</f>
        <v>СФО</v>
      </c>
      <c r="F46" s="52" t="str">
        <f>[6]ит.пр!F9</f>
        <v>Томская, Северск МО</v>
      </c>
      <c r="G46" s="52">
        <f>[6]ит.пр!G9</f>
        <v>0</v>
      </c>
      <c r="H46" s="53" t="str">
        <f>[6]ит.пр!H9</f>
        <v>Фокин А.А.</v>
      </c>
      <c r="I46" s="124"/>
    </row>
    <row r="47" spans="1:10" ht="23.1" hidden="1" customHeight="1">
      <c r="A47" s="191"/>
      <c r="B47" s="58" t="s">
        <v>11</v>
      </c>
      <c r="C47" s="35" t="str">
        <f>[6]ит.пр!C10</f>
        <v>РЫБНИКОВА Анна Андреевна</v>
      </c>
      <c r="D47" s="35" t="str">
        <f>[6]ит.пр!D10</f>
        <v>04.03.03, 1ю</v>
      </c>
      <c r="E47" s="35" t="str">
        <f>[6]ит.пр!E10</f>
        <v>СФО</v>
      </c>
      <c r="F47" s="35" t="str">
        <f>[6]ит.пр!F10</f>
        <v>Алтайский, Шипуново, ДЮСШ</v>
      </c>
      <c r="G47" s="35">
        <f>[6]ит.пр!G10</f>
        <v>0</v>
      </c>
      <c r="H47" s="38" t="str">
        <f>[6]ит.пр!H10</f>
        <v>Куликов В.М.</v>
      </c>
      <c r="I47" s="124"/>
    </row>
    <row r="48" spans="1:10" ht="23.1" hidden="1" customHeight="1" thickBot="1">
      <c r="A48" s="192"/>
      <c r="B48" s="60" t="s">
        <v>11</v>
      </c>
      <c r="C48" s="39" t="e">
        <f>[6]ит.пр!C11</f>
        <v>#N/A</v>
      </c>
      <c r="D48" s="39" t="e">
        <f>[6]ит.пр!D11</f>
        <v>#N/A</v>
      </c>
      <c r="E48" s="39" t="e">
        <f>[6]ит.пр!E11</f>
        <v>#N/A</v>
      </c>
      <c r="F48" s="39" t="e">
        <f>[6]ит.пр!F11</f>
        <v>#N/A</v>
      </c>
      <c r="G48" s="39" t="e">
        <f>[6]ит.пр!G11</f>
        <v>#N/A</v>
      </c>
      <c r="H48" s="40" t="e">
        <f>[6]ит.пр!H11</f>
        <v>#N/A</v>
      </c>
      <c r="I48" s="11"/>
    </row>
    <row r="49" spans="1:10" ht="4.5" customHeight="1" thickBot="1">
      <c r="B49" s="13"/>
      <c r="C49" s="43"/>
      <c r="D49" s="43"/>
      <c r="E49" s="44"/>
      <c r="F49" s="43"/>
      <c r="G49" s="74"/>
      <c r="H49" s="45"/>
      <c r="I49" s="124"/>
      <c r="J49" s="122"/>
    </row>
    <row r="50" spans="1:10" ht="23.1" customHeight="1">
      <c r="A50" s="187" t="s">
        <v>26</v>
      </c>
      <c r="B50" s="97" t="s">
        <v>4</v>
      </c>
      <c r="C50" s="36" t="e">
        <f>[7]ит.пр!C6</f>
        <v>#N/A</v>
      </c>
      <c r="D50" s="36" t="e">
        <f>[7]ит.пр!D6</f>
        <v>#N/A</v>
      </c>
      <c r="E50" s="36" t="e">
        <f>[7]ит.пр!E6</f>
        <v>#N/A</v>
      </c>
      <c r="F50" s="36" t="e">
        <f>[7]ит.пр!F6</f>
        <v>#N/A</v>
      </c>
      <c r="G50" s="36"/>
      <c r="H50" s="37" t="e">
        <f>[7]ит.пр!H6</f>
        <v>#N/A</v>
      </c>
      <c r="I50" s="124"/>
      <c r="J50" s="122"/>
    </row>
    <row r="51" spans="1:10" ht="23.1" customHeight="1">
      <c r="A51" s="188"/>
      <c r="B51" s="58" t="s">
        <v>5</v>
      </c>
      <c r="C51" s="35" t="e">
        <f>[7]ит.пр!C7</f>
        <v>#N/A</v>
      </c>
      <c r="D51" s="35" t="e">
        <f>[7]ит.пр!D7</f>
        <v>#N/A</v>
      </c>
      <c r="E51" s="35" t="e">
        <f>[7]ит.пр!E7</f>
        <v>#N/A</v>
      </c>
      <c r="F51" s="35" t="e">
        <f>[7]ит.пр!F7</f>
        <v>#N/A</v>
      </c>
      <c r="G51" s="35"/>
      <c r="H51" s="38" t="e">
        <f>[7]ит.пр!H7</f>
        <v>#N/A</v>
      </c>
      <c r="I51" s="124"/>
      <c r="J51" s="122"/>
    </row>
    <row r="52" spans="1:10" ht="23.1" customHeight="1" thickBot="1">
      <c r="A52" s="188"/>
      <c r="B52" s="60" t="s">
        <v>6</v>
      </c>
      <c r="C52" s="39" t="e">
        <f>[7]ит.пр!C8</f>
        <v>#N/A</v>
      </c>
      <c r="D52" s="39" t="e">
        <f>[7]ит.пр!D8</f>
        <v>#N/A</v>
      </c>
      <c r="E52" s="39" t="e">
        <f>[7]ит.пр!E8</f>
        <v>#N/A</v>
      </c>
      <c r="F52" s="39" t="e">
        <f>[7]ит.пр!F8</f>
        <v>#N/A</v>
      </c>
      <c r="G52" s="39"/>
      <c r="H52" s="40" t="e">
        <f>[7]ит.пр!H8</f>
        <v>#N/A</v>
      </c>
      <c r="I52" s="124"/>
      <c r="J52" s="122"/>
    </row>
    <row r="53" spans="1:10" ht="23.1" hidden="1" customHeight="1">
      <c r="A53" s="188"/>
      <c r="B53" s="91" t="s">
        <v>6</v>
      </c>
      <c r="C53" s="52" t="e">
        <f>[7]ит.пр!C9</f>
        <v>#N/A</v>
      </c>
      <c r="D53" s="52" t="e">
        <f>[7]ит.пр!D9</f>
        <v>#N/A</v>
      </c>
      <c r="E53" s="52" t="e">
        <f>[7]ит.пр!E9</f>
        <v>#N/A</v>
      </c>
      <c r="F53" s="52" t="e">
        <f>[7]ит.пр!F9</f>
        <v>#N/A</v>
      </c>
      <c r="G53" s="52" t="e">
        <f>[7]ит.пр!G9</f>
        <v>#N/A</v>
      </c>
      <c r="H53" s="53" t="e">
        <f>[7]ит.пр!H9</f>
        <v>#N/A</v>
      </c>
      <c r="I53" s="124"/>
    </row>
    <row r="54" spans="1:10" ht="23.1" hidden="1" customHeight="1">
      <c r="A54" s="188"/>
      <c r="B54" s="58" t="s">
        <v>11</v>
      </c>
      <c r="C54" s="35" t="e">
        <f>[7]ит.пр!C10</f>
        <v>#N/A</v>
      </c>
      <c r="D54" s="35" t="e">
        <f>[7]ит.пр!D10</f>
        <v>#N/A</v>
      </c>
      <c r="E54" s="35" t="e">
        <f>[7]ит.пр!E10</f>
        <v>#N/A</v>
      </c>
      <c r="F54" s="35" t="e">
        <f>[7]ит.пр!F10</f>
        <v>#N/A</v>
      </c>
      <c r="G54" s="35" t="e">
        <f>[7]ит.пр!G10</f>
        <v>#N/A</v>
      </c>
      <c r="H54" s="38" t="e">
        <f>[7]ит.пр!H10</f>
        <v>#N/A</v>
      </c>
      <c r="I54" s="124"/>
    </row>
    <row r="55" spans="1:10" ht="23.1" hidden="1" customHeight="1" thickBot="1">
      <c r="A55" s="189"/>
      <c r="B55" s="60" t="s">
        <v>11</v>
      </c>
      <c r="C55" s="39" t="e">
        <f>[7]ит.пр!C11</f>
        <v>#N/A</v>
      </c>
      <c r="D55" s="39" t="e">
        <f>[7]ит.пр!D11</f>
        <v>#N/A</v>
      </c>
      <c r="E55" s="39" t="e">
        <f>[7]ит.пр!E11</f>
        <v>#N/A</v>
      </c>
      <c r="F55" s="39" t="e">
        <f>[7]ит.пр!F11</f>
        <v>#N/A</v>
      </c>
      <c r="G55" s="39" t="e">
        <f>[7]ит.пр!G11</f>
        <v>#N/A</v>
      </c>
      <c r="H55" s="40" t="e">
        <f>[7]ит.пр!H11</f>
        <v>#N/A</v>
      </c>
      <c r="I55" s="11"/>
    </row>
    <row r="56" spans="1:10" ht="3.75" customHeight="1" thickBot="1">
      <c r="B56" s="106"/>
      <c r="C56" s="43"/>
      <c r="D56" s="43"/>
      <c r="E56" s="44"/>
      <c r="F56" s="43"/>
      <c r="G56" s="74"/>
      <c r="H56" s="45"/>
      <c r="I56" s="124"/>
      <c r="J56" s="122"/>
    </row>
    <row r="57" spans="1:10" ht="23.1" customHeight="1">
      <c r="A57" s="187" t="s">
        <v>27</v>
      </c>
      <c r="B57" s="97" t="s">
        <v>4</v>
      </c>
      <c r="C57" s="36" t="str">
        <f>[8]ит.пр!C6</f>
        <v>СОКОЛОВА Мария Андреевна</v>
      </c>
      <c r="D57" s="36" t="str">
        <f>[8]ит.пр!D6</f>
        <v>04.08.02, КМС</v>
      </c>
      <c r="E57" s="36" t="str">
        <f>[8]ит.пр!E6</f>
        <v>СФО</v>
      </c>
      <c r="F57" s="36" t="str">
        <f>[8]ит.пр!F6</f>
        <v>Новосибирская, Новосибирск, МО</v>
      </c>
      <c r="G57" s="36"/>
      <c r="H57" s="37" t="str">
        <f>[8]ит.пр!H6</f>
        <v>Орлов А.А.</v>
      </c>
      <c r="I57" s="124"/>
      <c r="J57" s="122"/>
    </row>
    <row r="58" spans="1:10" ht="23.1" customHeight="1">
      <c r="A58" s="188"/>
      <c r="B58" s="58" t="s">
        <v>5</v>
      </c>
      <c r="C58" s="35" t="str">
        <f>[8]ит.пр!C7</f>
        <v>КОЛЕСНИК Анастасия Викторовна</v>
      </c>
      <c r="D58" s="35" t="str">
        <f>[8]ит.пр!D7</f>
        <v>29.11.02, КМС</v>
      </c>
      <c r="E58" s="35" t="str">
        <f>[8]ит.пр!E7</f>
        <v>УФО</v>
      </c>
      <c r="F58" s="35" t="str">
        <f>[8]ит.пр!F7</f>
        <v>Свердловская, Сухой Лог</v>
      </c>
      <c r="G58" s="35"/>
      <c r="H58" s="38" t="str">
        <f>[8]ит.пр!H7</f>
        <v>Бекетов В.В., Путинцев Л.В.</v>
      </c>
      <c r="I58" s="124"/>
      <c r="J58" s="122"/>
    </row>
    <row r="59" spans="1:10" ht="23.1" customHeight="1" thickBot="1">
      <c r="A59" s="188"/>
      <c r="B59" s="60" t="s">
        <v>6</v>
      </c>
      <c r="C59" s="39" t="str">
        <f>[8]ит.пр!C8</f>
        <v>ПОЖИДАЕВА Алена Витальевна</v>
      </c>
      <c r="D59" s="39" t="str">
        <f>[8]ит.пр!D8</f>
        <v>05.03.04, 2р</v>
      </c>
      <c r="E59" s="39" t="str">
        <f>[8]ит.пр!E8</f>
        <v>СФО</v>
      </c>
      <c r="F59" s="39" t="str">
        <f>[8]ит.пр!F8</f>
        <v>Новосибирская, Новосибирск, МО</v>
      </c>
      <c r="G59" s="39"/>
      <c r="H59" s="40" t="str">
        <f>[8]ит.пр!H8</f>
        <v>Орлов А.А. Ри А.Ч.</v>
      </c>
      <c r="I59" s="124"/>
      <c r="J59" s="122"/>
    </row>
    <row r="60" spans="1:10" ht="23.1" hidden="1" customHeight="1">
      <c r="A60" s="188"/>
      <c r="B60" s="91" t="s">
        <v>6</v>
      </c>
      <c r="C60" s="52" t="str">
        <f>[8]ит.пр!C9</f>
        <v>ЛОБОДИНА Софья Алексеевна</v>
      </c>
      <c r="D60" s="52" t="str">
        <f>[8]ит.пр!D9</f>
        <v>29.01.02, 2р</v>
      </c>
      <c r="E60" s="52" t="str">
        <f>[8]ит.пр!E9</f>
        <v>СФО</v>
      </c>
      <c r="F60" s="52" t="str">
        <f>[8]ит.пр!F9</f>
        <v>Новосибирская, Новосибирск, МО</v>
      </c>
      <c r="G60" s="52">
        <f>[8]ит.пр!G9</f>
        <v>0</v>
      </c>
      <c r="H60" s="53" t="str">
        <f>[8]ит.пр!H9</f>
        <v>Сабитова.Л.Б  Якубенко К.А</v>
      </c>
      <c r="I60" s="124"/>
    </row>
    <row r="61" spans="1:10" ht="23.1" hidden="1" customHeight="1">
      <c r="A61" s="188"/>
      <c r="B61" s="58" t="s">
        <v>11</v>
      </c>
      <c r="C61" s="35" t="e">
        <f>[8]ит.пр!C10</f>
        <v>#N/A</v>
      </c>
      <c r="D61" s="35" t="e">
        <f>[8]ит.пр!D10</f>
        <v>#N/A</v>
      </c>
      <c r="E61" s="35" t="e">
        <f>[8]ит.пр!E10</f>
        <v>#N/A</v>
      </c>
      <c r="F61" s="35" t="e">
        <f>[8]ит.пр!F10</f>
        <v>#N/A</v>
      </c>
      <c r="G61" s="35" t="e">
        <f>[8]ит.пр!G10</f>
        <v>#N/A</v>
      </c>
      <c r="H61" s="38" t="e">
        <f>[8]ит.пр!H10</f>
        <v>#N/A</v>
      </c>
      <c r="I61" s="124"/>
    </row>
    <row r="62" spans="1:10" ht="23.1" hidden="1" customHeight="1" thickBot="1">
      <c r="A62" s="189"/>
      <c r="B62" s="60" t="s">
        <v>11</v>
      </c>
      <c r="C62" s="39" t="e">
        <f>[8]ит.пр!C11</f>
        <v>#N/A</v>
      </c>
      <c r="D62" s="39" t="e">
        <f>[8]ит.пр!D11</f>
        <v>#N/A</v>
      </c>
      <c r="E62" s="39" t="e">
        <f>[8]ит.пр!E11</f>
        <v>#N/A</v>
      </c>
      <c r="F62" s="39" t="e">
        <f>[8]ит.пр!F11</f>
        <v>#N/A</v>
      </c>
      <c r="G62" s="39" t="e">
        <f>[8]ит.пр!G11</f>
        <v>#N/A</v>
      </c>
      <c r="H62" s="40" t="e">
        <f>[8]ит.пр!H11</f>
        <v>#N/A</v>
      </c>
      <c r="I62" s="11"/>
    </row>
    <row r="63" spans="1:10" ht="4.5" customHeight="1" thickBot="1">
      <c r="B63" s="13"/>
      <c r="C63" s="43"/>
      <c r="D63" s="43"/>
      <c r="E63" s="44"/>
      <c r="F63" s="43"/>
      <c r="G63" s="74"/>
      <c r="H63" s="45"/>
      <c r="I63" s="124"/>
      <c r="J63" s="122"/>
    </row>
    <row r="64" spans="1:10" ht="23.1" customHeight="1">
      <c r="A64" s="190" t="s">
        <v>28</v>
      </c>
      <c r="B64" s="97" t="s">
        <v>4</v>
      </c>
      <c r="C64" s="36" t="str">
        <f>[9]ит.пр!C6</f>
        <v>КНЯЗЕВА Ксения Вадимовна</v>
      </c>
      <c r="D64" s="36" t="str">
        <f>[9]ит.пр!D6</f>
        <v>26.04.03., 2р</v>
      </c>
      <c r="E64" s="36" t="str">
        <f>[9]ит.пр!E6</f>
        <v>СФО</v>
      </c>
      <c r="F64" s="36" t="str">
        <f>[9]ит.пр!F6</f>
        <v>Новосибирская, Новосибирск, МО</v>
      </c>
      <c r="G64" s="36"/>
      <c r="H64" s="37" t="str">
        <f>[9]ит.пр!H6</f>
        <v>Мордвинов А.И Макагон Н.В</v>
      </c>
      <c r="I64" s="124"/>
      <c r="J64" s="122"/>
    </row>
    <row r="65" spans="1:10" ht="23.1" customHeight="1">
      <c r="A65" s="191"/>
      <c r="B65" s="58" t="s">
        <v>5</v>
      </c>
      <c r="C65" s="35" t="str">
        <f>[9]ит.пр!C7</f>
        <v>РОЖНОВА Владислава Олеговна</v>
      </c>
      <c r="D65" s="35" t="str">
        <f>[9]ит.пр!D7</f>
        <v>27.11.02, 2ю</v>
      </c>
      <c r="E65" s="35" t="str">
        <f>[9]ит.пр!E7</f>
        <v>СФО</v>
      </c>
      <c r="F65" s="35" t="str">
        <f>[9]ит.пр!F7</f>
        <v>Новосибирская, Новосибирск, МО</v>
      </c>
      <c r="G65" s="35"/>
      <c r="H65" s="38" t="str">
        <f>[9]ит.пр!H7</f>
        <v>Лепяхов С.В. Лепяхова Н.А</v>
      </c>
      <c r="I65" s="124"/>
      <c r="J65" s="122"/>
    </row>
    <row r="66" spans="1:10" ht="23.1" customHeight="1" thickBot="1">
      <c r="A66" s="191"/>
      <c r="B66" s="60" t="s">
        <v>6</v>
      </c>
      <c r="C66" s="39" t="e">
        <f>[9]ит.пр!C8</f>
        <v>#N/A</v>
      </c>
      <c r="D66" s="39" t="e">
        <f>[9]ит.пр!D8</f>
        <v>#N/A</v>
      </c>
      <c r="E66" s="39" t="e">
        <f>[9]ит.пр!E8</f>
        <v>#N/A</v>
      </c>
      <c r="F66" s="39" t="e">
        <f>[9]ит.пр!F8</f>
        <v>#N/A</v>
      </c>
      <c r="G66" s="39"/>
      <c r="H66" s="40" t="e">
        <f>[9]ит.пр!H8</f>
        <v>#N/A</v>
      </c>
      <c r="I66" s="124"/>
      <c r="J66" s="122"/>
    </row>
    <row r="67" spans="1:10" ht="23.1" hidden="1" customHeight="1">
      <c r="A67" s="191"/>
      <c r="B67" s="91" t="s">
        <v>6</v>
      </c>
      <c r="C67" s="52" t="e">
        <f>[9]ит.пр!C9</f>
        <v>#N/A</v>
      </c>
      <c r="D67" s="52" t="e">
        <f>[9]ит.пр!D9</f>
        <v>#N/A</v>
      </c>
      <c r="E67" s="52" t="e">
        <f>[9]ит.пр!E9</f>
        <v>#N/A</v>
      </c>
      <c r="F67" s="52" t="e">
        <f>[9]ит.пр!F9</f>
        <v>#N/A</v>
      </c>
      <c r="G67" s="52" t="e">
        <f>[9]ит.пр!G9</f>
        <v>#N/A</v>
      </c>
      <c r="H67" s="53" t="e">
        <f>[9]ит.пр!H9</f>
        <v>#N/A</v>
      </c>
      <c r="I67" s="124"/>
    </row>
    <row r="68" spans="1:10" ht="23.1" hidden="1" customHeight="1">
      <c r="A68" s="191"/>
      <c r="B68" s="58" t="s">
        <v>11</v>
      </c>
      <c r="C68" s="35" t="e">
        <f>[9]ит.пр!C10</f>
        <v>#N/A</v>
      </c>
      <c r="D68" s="35" t="e">
        <f>[9]ит.пр!D10</f>
        <v>#N/A</v>
      </c>
      <c r="E68" s="35" t="e">
        <f>[9]ит.пр!E10</f>
        <v>#N/A</v>
      </c>
      <c r="F68" s="35" t="e">
        <f>[9]ит.пр!F10</f>
        <v>#N/A</v>
      </c>
      <c r="G68" s="35" t="e">
        <f>[9]ит.пр!G10</f>
        <v>#N/A</v>
      </c>
      <c r="H68" s="38" t="e">
        <f>[9]ит.пр!H10</f>
        <v>#N/A</v>
      </c>
      <c r="I68" s="124"/>
    </row>
    <row r="69" spans="1:10" ht="23.1" hidden="1" customHeight="1" thickBot="1">
      <c r="A69" s="192"/>
      <c r="B69" s="60" t="s">
        <v>12</v>
      </c>
      <c r="C69" s="39" t="e">
        <f>[9]ит.пр!C11</f>
        <v>#N/A</v>
      </c>
      <c r="D69" s="39" t="e">
        <f>[9]ит.пр!D11</f>
        <v>#N/A</v>
      </c>
      <c r="E69" s="39" t="e">
        <f>[9]ит.пр!E11</f>
        <v>#N/A</v>
      </c>
      <c r="F69" s="39" t="e">
        <f>[9]ит.пр!F11</f>
        <v>#N/A</v>
      </c>
      <c r="G69" s="39" t="e">
        <f>[9]ит.пр!G11</f>
        <v>#N/A</v>
      </c>
      <c r="H69" s="40" t="e">
        <f>[9]ит.пр!H11</f>
        <v>#N/A</v>
      </c>
      <c r="I69" s="11"/>
    </row>
    <row r="70" spans="1:10" ht="4.5" customHeight="1" thickBot="1">
      <c r="A70" s="1"/>
      <c r="B70" s="41"/>
      <c r="C70" s="43"/>
      <c r="D70" s="43"/>
      <c r="E70" s="44"/>
      <c r="F70" s="43"/>
      <c r="G70" s="74"/>
      <c r="H70" s="45"/>
      <c r="I70" s="124"/>
      <c r="J70" s="122"/>
    </row>
    <row r="71" spans="1:10" ht="23.1" customHeight="1">
      <c r="A71" s="187" t="s">
        <v>32</v>
      </c>
      <c r="B71" s="97" t="s">
        <v>4</v>
      </c>
      <c r="C71" s="47" t="e">
        <f>[10]ит.пр!C6</f>
        <v>#N/A</v>
      </c>
      <c r="D71" s="47" t="e">
        <f>[10]ит.пр!D6</f>
        <v>#N/A</v>
      </c>
      <c r="E71" s="47" t="e">
        <f>[10]ит.пр!E6</f>
        <v>#N/A</v>
      </c>
      <c r="F71" s="47" t="e">
        <f>[10]ит.пр!F6</f>
        <v>#N/A</v>
      </c>
      <c r="G71" s="47"/>
      <c r="H71" s="48" t="e">
        <f>[10]ит.пр!H6</f>
        <v>#N/A</v>
      </c>
      <c r="I71" s="124"/>
      <c r="J71" s="122"/>
    </row>
    <row r="72" spans="1:10" ht="23.1" customHeight="1">
      <c r="A72" s="188"/>
      <c r="B72" s="58" t="s">
        <v>5</v>
      </c>
      <c r="C72" s="46" t="e">
        <f>[10]ит.пр!C7</f>
        <v>#N/A</v>
      </c>
      <c r="D72" s="46" t="e">
        <f>[10]ит.пр!D7</f>
        <v>#N/A</v>
      </c>
      <c r="E72" s="46" t="e">
        <f>[10]ит.пр!E7</f>
        <v>#N/A</v>
      </c>
      <c r="F72" s="46" t="e">
        <f>[10]ит.пр!F7</f>
        <v>#N/A</v>
      </c>
      <c r="G72" s="46"/>
      <c r="H72" s="49" t="e">
        <f>[10]ит.пр!H7</f>
        <v>#N/A</v>
      </c>
      <c r="I72" s="124"/>
      <c r="J72" s="122"/>
    </row>
    <row r="73" spans="1:10" ht="23.1" customHeight="1" thickBot="1">
      <c r="A73" s="188"/>
      <c r="B73" s="60" t="s">
        <v>6</v>
      </c>
      <c r="C73" s="50" t="e">
        <f>[10]ит.пр!C8</f>
        <v>#N/A</v>
      </c>
      <c r="D73" s="50" t="e">
        <f>[10]ит.пр!D8</f>
        <v>#N/A</v>
      </c>
      <c r="E73" s="50" t="e">
        <f>[10]ит.пр!E8</f>
        <v>#N/A</v>
      </c>
      <c r="F73" s="50" t="e">
        <f>[10]ит.пр!F8</f>
        <v>#N/A</v>
      </c>
      <c r="G73" s="50"/>
      <c r="H73" s="51" t="e">
        <f>[10]ит.пр!H8</f>
        <v>#N/A</v>
      </c>
      <c r="I73" s="124"/>
      <c r="J73" s="122"/>
    </row>
    <row r="74" spans="1:10" ht="23.1" hidden="1" customHeight="1">
      <c r="A74" s="188"/>
      <c r="B74" s="91" t="s">
        <v>6</v>
      </c>
      <c r="C74" s="85" t="e">
        <f>[10]ит.пр!C9</f>
        <v>#N/A</v>
      </c>
      <c r="D74" s="85" t="e">
        <f>[10]ит.пр!D9</f>
        <v>#N/A</v>
      </c>
      <c r="E74" s="85" t="e">
        <f>[10]ит.пр!E9</f>
        <v>#N/A</v>
      </c>
      <c r="F74" s="85" t="e">
        <f>[10]ит.пр!F9</f>
        <v>#N/A</v>
      </c>
      <c r="G74" s="85" t="e">
        <f>[10]ит.пр!G9</f>
        <v>#N/A</v>
      </c>
      <c r="H74" s="87" t="e">
        <f>[10]ит.пр!H9</f>
        <v>#N/A</v>
      </c>
      <c r="I74" s="124"/>
    </row>
    <row r="75" spans="1:10" ht="23.1" hidden="1" customHeight="1">
      <c r="A75" s="188"/>
      <c r="B75" s="58" t="s">
        <v>11</v>
      </c>
      <c r="C75" s="46" t="e">
        <f>[10]ит.пр!C10</f>
        <v>#N/A</v>
      </c>
      <c r="D75" s="46" t="e">
        <f>[10]ит.пр!D10</f>
        <v>#N/A</v>
      </c>
      <c r="E75" s="46" t="e">
        <f>[10]ит.пр!E10</f>
        <v>#N/A</v>
      </c>
      <c r="F75" s="46" t="e">
        <f>[10]ит.пр!F10</f>
        <v>#N/A</v>
      </c>
      <c r="G75" s="46" t="e">
        <f>[10]ит.пр!G10</f>
        <v>#N/A</v>
      </c>
      <c r="H75" s="49" t="e">
        <f>[10]ит.пр!H10</f>
        <v>#N/A</v>
      </c>
      <c r="I75" s="124"/>
    </row>
    <row r="76" spans="1:10" ht="23.1" hidden="1" customHeight="1" thickBot="1">
      <c r="A76" s="189"/>
      <c r="B76" s="60" t="s">
        <v>11</v>
      </c>
      <c r="C76" s="50" t="e">
        <f>[10]ит.пр!C11</f>
        <v>#N/A</v>
      </c>
      <c r="D76" s="50" t="e">
        <f>[10]ит.пр!D11</f>
        <v>#N/A</v>
      </c>
      <c r="E76" s="50" t="e">
        <f>[10]ит.пр!E11</f>
        <v>#N/A</v>
      </c>
      <c r="F76" s="50" t="e">
        <f>[10]ит.пр!F11</f>
        <v>#N/A</v>
      </c>
      <c r="G76" s="50" t="e">
        <f>[10]ит.пр!G11</f>
        <v>#N/A</v>
      </c>
      <c r="H76" s="51" t="e">
        <f>[10]ит.пр!H11</f>
        <v>#N/A</v>
      </c>
      <c r="I76" s="11"/>
    </row>
    <row r="77" spans="1:10" ht="15.75" customHeight="1">
      <c r="B77" s="12"/>
      <c r="C77" s="3"/>
      <c r="D77" s="4"/>
      <c r="E77" s="4"/>
      <c r="F77" s="5"/>
      <c r="G77" s="95"/>
      <c r="H77" s="3"/>
      <c r="I77" s="79">
        <f>[11]Ит.пр!I6</f>
        <v>0</v>
      </c>
      <c r="J77" s="123"/>
    </row>
    <row r="78" spans="1:10" ht="23.1" hidden="1" customHeight="1">
      <c r="A78" s="1"/>
      <c r="B78" s="2"/>
      <c r="C78" s="3"/>
      <c r="D78" s="4"/>
      <c r="E78" s="4"/>
      <c r="F78" s="5"/>
      <c r="G78" s="5"/>
      <c r="H78" s="3"/>
      <c r="I78" s="79">
        <f>[11]Ит.пр!I8</f>
        <v>0</v>
      </c>
      <c r="J78" s="123"/>
    </row>
    <row r="79" spans="1:10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137" t="str">
        <f>[1]реквизиты!$G$6</f>
        <v>С.Ю.Аткунов</v>
      </c>
      <c r="G79" s="186">
        <f>призеры!F67</f>
        <v>0</v>
      </c>
      <c r="H79" s="186"/>
      <c r="I79" s="124"/>
      <c r="J79" s="122"/>
    </row>
    <row r="80" spans="1:10" ht="15" customHeight="1">
      <c r="A80" s="1"/>
      <c r="B80" s="23"/>
      <c r="C80" s="7"/>
      <c r="D80" s="7"/>
      <c r="E80" s="27"/>
      <c r="F80" s="22"/>
      <c r="G80" s="22"/>
      <c r="H80" s="7"/>
      <c r="I80" s="124"/>
      <c r="J80" s="122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137" t="str">
        <f>[1]реквизиты!$G$8</f>
        <v>С.М.Трескин</v>
      </c>
      <c r="G81" s="186">
        <f>призеры!F69</f>
        <v>0</v>
      </c>
      <c r="H81" s="186"/>
      <c r="I81" s="124"/>
    </row>
    <row r="82" spans="1:19" ht="23.1" customHeight="1">
      <c r="C82" s="1"/>
      <c r="H82" s="7"/>
      <c r="I82" s="124"/>
    </row>
    <row r="83" spans="1:19" ht="9" customHeight="1"/>
    <row r="84" spans="1:19" ht="29.25" customHeight="1">
      <c r="J84" s="1"/>
    </row>
    <row r="85" spans="1:19" ht="12" customHeight="1"/>
    <row r="86" spans="1:19" ht="21.75" customHeight="1">
      <c r="G86" s="136"/>
    </row>
    <row r="87" spans="1:19" ht="12" customHeight="1"/>
    <row r="88" spans="1:19" ht="12" customHeight="1"/>
    <row r="93" spans="1:19">
      <c r="S93" t="s">
        <v>10</v>
      </c>
    </row>
  </sheetData>
  <mergeCells count="34">
    <mergeCell ref="G79:H79"/>
    <mergeCell ref="G81:H81"/>
    <mergeCell ref="A71:A76"/>
    <mergeCell ref="J14:J15"/>
    <mergeCell ref="A15:A20"/>
    <mergeCell ref="I18:I19"/>
    <mergeCell ref="A22:A27"/>
    <mergeCell ref="A29:A34"/>
    <mergeCell ref="A36:A41"/>
    <mergeCell ref="A42:H42"/>
    <mergeCell ref="A43:A48"/>
    <mergeCell ref="A50:A55"/>
    <mergeCell ref="A57:A62"/>
    <mergeCell ref="A64:A69"/>
    <mergeCell ref="G6:G7"/>
    <mergeCell ref="H6:H7"/>
    <mergeCell ref="I6:I7"/>
    <mergeCell ref="A8:A13"/>
    <mergeCell ref="I8:I9"/>
    <mergeCell ref="B6:B7"/>
    <mergeCell ref="C6:C7"/>
    <mergeCell ref="D6:D7"/>
    <mergeCell ref="E6:E7"/>
    <mergeCell ref="F6:F7"/>
    <mergeCell ref="J8:J9"/>
    <mergeCell ref="I10:I11"/>
    <mergeCell ref="J10:J11"/>
    <mergeCell ref="I12:I13"/>
    <mergeCell ref="J12:J13"/>
    <mergeCell ref="A1:I1"/>
    <mergeCell ref="A2:I2"/>
    <mergeCell ref="A3:I3"/>
    <mergeCell ref="A4:I4"/>
    <mergeCell ref="A5:I5"/>
  </mergeCells>
  <conditionalFormatting sqref="G21 G28 G35 G49 G56 G63 G70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88" pageOrder="overThenDown" orientation="portrait" copies="2" r:id="rId1"/>
  <headerFooter alignWithMargins="0"/>
  <rowBreaks count="2" manualBreakCount="2">
    <brk id="82" max="8" man="1"/>
    <brk id="84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tabSelected="1" view="pageBreakPreview" topLeftCell="A21" zoomScaleNormal="110" zoomScaleSheetLayoutView="100" workbookViewId="0">
      <selection activeCell="L34" sqref="L34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3" ht="21" customHeight="1">
      <c r="A1" s="167" t="s">
        <v>7</v>
      </c>
      <c r="B1" s="167"/>
      <c r="C1" s="167"/>
      <c r="D1" s="167"/>
      <c r="E1" s="167"/>
      <c r="F1" s="167"/>
      <c r="G1" s="167"/>
      <c r="H1" s="167"/>
      <c r="I1" s="167"/>
    </row>
    <row r="2" spans="1:13" ht="17.25" customHeight="1">
      <c r="A2" s="170" t="s">
        <v>29</v>
      </c>
      <c r="B2" s="170"/>
      <c r="C2" s="170"/>
      <c r="D2" s="170"/>
      <c r="E2" s="170"/>
      <c r="F2" s="170"/>
      <c r="G2" s="170"/>
      <c r="H2" s="170"/>
      <c r="I2" s="170"/>
    </row>
    <row r="3" spans="1:13" ht="25.5" customHeight="1">
      <c r="A3" s="195" t="str">
        <f>[12]реквизиты!$A$2:$K$2</f>
        <v>Первенство Оренбургской области по самбо среди девушек  2003-04г.р.  (15-16 лет)</v>
      </c>
      <c r="B3" s="195"/>
      <c r="C3" s="195"/>
      <c r="D3" s="195"/>
      <c r="E3" s="195"/>
      <c r="F3" s="195"/>
      <c r="G3" s="195"/>
      <c r="H3" s="195"/>
      <c r="I3" s="195"/>
    </row>
    <row r="4" spans="1:13" ht="16.5" customHeight="1" thickBot="1">
      <c r="A4" s="170" t="str">
        <f>[12]реквизиты!$A$3:$K$3</f>
        <v>15-16.02.2019г.                                              г.Оренбург</v>
      </c>
      <c r="B4" s="170"/>
      <c r="C4" s="170"/>
      <c r="D4" s="170"/>
      <c r="E4" s="170"/>
      <c r="F4" s="170"/>
      <c r="G4" s="170"/>
      <c r="H4" s="170"/>
      <c r="I4" s="170"/>
    </row>
    <row r="5" spans="1:13" ht="3.75" hidden="1" customHeight="1" thickBot="1">
      <c r="A5" s="170"/>
      <c r="B5" s="170"/>
      <c r="C5" s="170"/>
      <c r="D5" s="170"/>
      <c r="E5" s="170"/>
      <c r="F5" s="170"/>
      <c r="G5" s="170"/>
      <c r="H5" s="170"/>
      <c r="I5" s="170"/>
    </row>
    <row r="6" spans="1:13" ht="14.25" customHeight="1">
      <c r="B6" s="182" t="s">
        <v>0</v>
      </c>
      <c r="C6" s="184" t="s">
        <v>1</v>
      </c>
      <c r="D6" s="184" t="s">
        <v>2</v>
      </c>
      <c r="E6" s="184" t="s">
        <v>15</v>
      </c>
      <c r="F6" s="184" t="s">
        <v>16</v>
      </c>
      <c r="G6" s="174"/>
      <c r="H6" s="176" t="s">
        <v>3</v>
      </c>
      <c r="I6" s="178"/>
    </row>
    <row r="7" spans="1:13" ht="13.5" hidden="1" customHeight="1" thickBot="1">
      <c r="B7" s="183"/>
      <c r="C7" s="185"/>
      <c r="D7" s="185"/>
      <c r="E7" s="185"/>
      <c r="F7" s="185"/>
      <c r="G7" s="175"/>
      <c r="H7" s="177"/>
      <c r="I7" s="178"/>
    </row>
    <row r="8" spans="1:13" ht="23.1" hidden="1" customHeight="1">
      <c r="A8" s="205" t="s">
        <v>30</v>
      </c>
      <c r="B8" s="93" t="s">
        <v>4</v>
      </c>
      <c r="C8" s="36" t="e">
        <f>[2]ит.пр!C6</f>
        <v>#N/A</v>
      </c>
      <c r="D8" s="36" t="e">
        <f>[2]ит.пр!D6</f>
        <v>#N/A</v>
      </c>
      <c r="E8" s="36" t="e">
        <f>[2]ит.пр!E6</f>
        <v>#N/A</v>
      </c>
      <c r="F8" s="36" t="e">
        <f>[2]ит.пр!F6</f>
        <v>#N/A</v>
      </c>
      <c r="G8" s="36"/>
      <c r="H8" s="37" t="e">
        <f>[2]ит.пр!H6</f>
        <v>#N/A</v>
      </c>
      <c r="I8" s="172"/>
      <c r="J8" s="171"/>
    </row>
    <row r="9" spans="1:13" ht="23.1" hidden="1" customHeight="1">
      <c r="A9" s="206"/>
      <c r="B9" s="94" t="s">
        <v>5</v>
      </c>
      <c r="C9" s="35" t="e">
        <f>[2]ит.пр!C7</f>
        <v>#N/A</v>
      </c>
      <c r="D9" s="35" t="e">
        <f>[2]ит.пр!D7</f>
        <v>#N/A</v>
      </c>
      <c r="E9" s="35" t="e">
        <f>[2]ит.пр!E7</f>
        <v>#N/A</v>
      </c>
      <c r="F9" s="35" t="e">
        <f>[2]ит.пр!F7</f>
        <v>#N/A</v>
      </c>
      <c r="G9" s="35"/>
      <c r="H9" s="38" t="e">
        <f>[2]ит.пр!H7</f>
        <v>#N/A</v>
      </c>
      <c r="I9" s="172"/>
      <c r="J9" s="171"/>
    </row>
    <row r="10" spans="1:13" ht="23.1" hidden="1" customHeight="1">
      <c r="A10" s="206"/>
      <c r="B10" s="68" t="s">
        <v>6</v>
      </c>
      <c r="C10" s="35" t="e">
        <f>[2]ит.пр!C8</f>
        <v>#N/A</v>
      </c>
      <c r="D10" s="35" t="e">
        <f>[2]ит.пр!D8</f>
        <v>#N/A</v>
      </c>
      <c r="E10" s="35" t="e">
        <f>[2]ит.пр!E8</f>
        <v>#N/A</v>
      </c>
      <c r="F10" s="35" t="e">
        <f>[2]ит.пр!F8</f>
        <v>#N/A</v>
      </c>
      <c r="G10" s="35"/>
      <c r="H10" s="38" t="e">
        <f>[2]ит.пр!H8</f>
        <v>#N/A</v>
      </c>
      <c r="I10" s="172"/>
      <c r="J10" s="171"/>
      <c r="M10" s="126"/>
    </row>
    <row r="11" spans="1:13" ht="23.1" hidden="1" customHeight="1">
      <c r="A11" s="206"/>
      <c r="B11" s="68" t="s">
        <v>6</v>
      </c>
      <c r="C11" s="128" t="e">
        <f>[2]ит.пр!C9</f>
        <v>#N/A</v>
      </c>
      <c r="D11" s="128" t="e">
        <f>[2]ит.пр!D9</f>
        <v>#N/A</v>
      </c>
      <c r="E11" s="128" t="e">
        <f>[2]ит.пр!E9</f>
        <v>#N/A</v>
      </c>
      <c r="F11" s="128" t="e">
        <f>[2]ит.пр!F9</f>
        <v>#N/A</v>
      </c>
      <c r="G11" s="128"/>
      <c r="H11" s="129" t="e">
        <f>[2]ит.пр!H9</f>
        <v>#N/A</v>
      </c>
      <c r="I11" s="172"/>
      <c r="J11" s="171"/>
    </row>
    <row r="12" spans="1:13" ht="23.1" hidden="1" customHeight="1">
      <c r="A12" s="206"/>
      <c r="B12" s="68" t="s">
        <v>11</v>
      </c>
      <c r="C12" s="128" t="e">
        <f>[2]ит.пр!C10</f>
        <v>#N/A</v>
      </c>
      <c r="D12" s="128" t="e">
        <f>[2]ит.пр!D10</f>
        <v>#N/A</v>
      </c>
      <c r="E12" s="128" t="e">
        <f>[2]ит.пр!E10</f>
        <v>#N/A</v>
      </c>
      <c r="F12" s="128" t="e">
        <f>[2]ит.пр!F10</f>
        <v>#N/A</v>
      </c>
      <c r="G12" s="128"/>
      <c r="H12" s="129" t="e">
        <f>[2]ит.пр!H10</f>
        <v>#N/A</v>
      </c>
      <c r="I12" s="173"/>
      <c r="J12" s="171"/>
    </row>
    <row r="13" spans="1:13" ht="23.1" hidden="1" customHeight="1" thickBot="1">
      <c r="A13" s="207"/>
      <c r="B13" s="72" t="s">
        <v>11</v>
      </c>
      <c r="C13" s="130" t="e">
        <f>[2]ит.пр!C11</f>
        <v>#N/A</v>
      </c>
      <c r="D13" s="130" t="e">
        <f>[2]ит.пр!D11</f>
        <v>#N/A</v>
      </c>
      <c r="E13" s="130" t="e">
        <f>[2]ит.пр!E11</f>
        <v>#N/A</v>
      </c>
      <c r="F13" s="130" t="e">
        <f>[2]ит.пр!F11</f>
        <v>#N/A</v>
      </c>
      <c r="G13" s="130"/>
      <c r="H13" s="131" t="e">
        <f>[2]ит.пр!H11</f>
        <v>#N/A</v>
      </c>
      <c r="I13" s="173"/>
      <c r="J13" s="171"/>
    </row>
    <row r="14" spans="1:13" ht="11.25" customHeight="1" thickBot="1">
      <c r="B14" s="8"/>
      <c r="C14" s="9"/>
      <c r="D14" s="9"/>
      <c r="E14" s="24"/>
      <c r="F14" s="9"/>
      <c r="G14" s="64"/>
      <c r="H14" s="9"/>
      <c r="I14" s="14"/>
      <c r="J14" s="171"/>
    </row>
    <row r="15" spans="1:13" ht="23.1" customHeight="1" thickBot="1">
      <c r="A15" s="202" t="s">
        <v>30</v>
      </c>
      <c r="B15" s="97" t="s">
        <v>4</v>
      </c>
      <c r="C15" s="36" t="s">
        <v>61</v>
      </c>
      <c r="D15" s="157">
        <v>38238</v>
      </c>
      <c r="E15" s="36" t="s">
        <v>116</v>
      </c>
      <c r="F15" s="36" t="s">
        <v>62</v>
      </c>
      <c r="G15" s="36"/>
      <c r="H15" s="37" t="s">
        <v>63</v>
      </c>
      <c r="I15" s="14"/>
      <c r="J15" s="171"/>
    </row>
    <row r="16" spans="1:13" ht="23.1" customHeight="1" thickBot="1">
      <c r="A16" s="203"/>
      <c r="B16" s="58" t="s">
        <v>5</v>
      </c>
      <c r="C16" s="35" t="s">
        <v>64</v>
      </c>
      <c r="D16" s="158">
        <v>38361</v>
      </c>
      <c r="E16" s="36" t="s">
        <v>116</v>
      </c>
      <c r="F16" s="35" t="s">
        <v>65</v>
      </c>
      <c r="G16" s="35"/>
      <c r="H16" s="38" t="s">
        <v>66</v>
      </c>
      <c r="I16" s="14"/>
    </row>
    <row r="17" spans="1:16" ht="23.1" hidden="1" customHeight="1">
      <c r="A17" s="203"/>
      <c r="B17" s="58" t="s">
        <v>6</v>
      </c>
      <c r="C17" s="127" t="str">
        <f>[3]ит.пр!C8</f>
        <v>ДОРЖУ Анзат Альбертовна
Альберто</v>
      </c>
      <c r="D17" s="128" t="str">
        <f>[3]ит.пр!D8</f>
        <v>10.12.03, 2р</v>
      </c>
      <c r="E17" s="36" t="s">
        <v>116</v>
      </c>
      <c r="F17" s="128" t="str">
        <f>[3]ит.пр!F8</f>
        <v>Р.Тыва, Кызыл, МО</v>
      </c>
      <c r="G17" s="128"/>
      <c r="H17" s="129" t="str">
        <f>[3]ит.пр!H8</f>
        <v>Шожул-Оол Буян-Оол Кыргысович</v>
      </c>
      <c r="I17" s="14"/>
    </row>
    <row r="18" spans="1:16" ht="23.1" hidden="1" customHeight="1">
      <c r="A18" s="203"/>
      <c r="B18" s="58" t="s">
        <v>6</v>
      </c>
      <c r="C18" s="128" t="str">
        <f>[3]ит.пр!C9</f>
        <v>КУПРИЯНОВА Кристина Андреевна</v>
      </c>
      <c r="D18" s="128" t="str">
        <f>[3]ит.пр!D9</f>
        <v>02.07.03, 1р</v>
      </c>
      <c r="E18" s="36" t="s">
        <v>116</v>
      </c>
      <c r="F18" s="128" t="str">
        <f>[3]ит.пр!F9</f>
        <v>Р.Бурятия, Улан-Удэ, МО</v>
      </c>
      <c r="G18" s="128"/>
      <c r="H18" s="129" t="str">
        <f>[3]ит.пр!H9</f>
        <v>Куприянов А.Н.</v>
      </c>
      <c r="I18" s="173"/>
    </row>
    <row r="19" spans="1:16" ht="23.1" hidden="1" customHeight="1">
      <c r="A19" s="203"/>
      <c r="B19" s="58" t="s">
        <v>11</v>
      </c>
      <c r="C19" s="128" t="e">
        <f>[3]ит.пр!C10</f>
        <v>#N/A</v>
      </c>
      <c r="D19" s="128" t="e">
        <f>[3]ит.пр!D10</f>
        <v>#N/A</v>
      </c>
      <c r="E19" s="36" t="s">
        <v>116</v>
      </c>
      <c r="F19" s="128" t="e">
        <f>[3]ит.пр!F10</f>
        <v>#N/A</v>
      </c>
      <c r="G19" s="128"/>
      <c r="H19" s="129" t="e">
        <f>[3]ит.пр!H10</f>
        <v>#N/A</v>
      </c>
      <c r="I19" s="173"/>
    </row>
    <row r="20" spans="1:16" ht="23.1" hidden="1" customHeight="1" thickBot="1">
      <c r="A20" s="204"/>
      <c r="B20" s="60" t="s">
        <v>11</v>
      </c>
      <c r="C20" s="130" t="e">
        <f>[3]ит.пр!C11</f>
        <v>#N/A</v>
      </c>
      <c r="D20" s="130" t="e">
        <f>[3]ит.пр!D11</f>
        <v>#N/A</v>
      </c>
      <c r="E20" s="36" t="s">
        <v>116</v>
      </c>
      <c r="F20" s="130" t="e">
        <f>[3]ит.пр!F11</f>
        <v>#N/A</v>
      </c>
      <c r="G20" s="130"/>
      <c r="H20" s="131" t="e">
        <f>[3]ит.пр!H11</f>
        <v>#N/A</v>
      </c>
      <c r="I20" s="11"/>
    </row>
    <row r="21" spans="1:16" ht="23.1" customHeight="1" thickBot="1">
      <c r="A21" s="196" t="s">
        <v>31</v>
      </c>
      <c r="B21" s="97" t="s">
        <v>4</v>
      </c>
      <c r="C21" s="36" t="s">
        <v>67</v>
      </c>
      <c r="D21" s="157">
        <v>38125</v>
      </c>
      <c r="E21" s="36" t="s">
        <v>116</v>
      </c>
      <c r="F21" s="36" t="s">
        <v>68</v>
      </c>
      <c r="G21" s="36"/>
      <c r="H21" s="37" t="s">
        <v>69</v>
      </c>
      <c r="I21" s="31"/>
      <c r="J21" s="32"/>
    </row>
    <row r="22" spans="1:16" ht="23.1" customHeight="1" thickBot="1">
      <c r="A22" s="197"/>
      <c r="B22" s="58" t="s">
        <v>5</v>
      </c>
      <c r="C22" s="35" t="s">
        <v>70</v>
      </c>
      <c r="D22" s="158">
        <v>38165</v>
      </c>
      <c r="E22" s="36" t="s">
        <v>116</v>
      </c>
      <c r="F22" s="35" t="s">
        <v>71</v>
      </c>
      <c r="G22" s="35"/>
      <c r="H22" s="38" t="s">
        <v>72</v>
      </c>
      <c r="I22" s="14"/>
      <c r="J22" s="32"/>
    </row>
    <row r="23" spans="1:16" ht="23.1" customHeight="1" thickBot="1">
      <c r="A23" s="197"/>
      <c r="B23" s="58" t="s">
        <v>6</v>
      </c>
      <c r="C23" s="35" t="s">
        <v>73</v>
      </c>
      <c r="D23" s="158">
        <v>38622</v>
      </c>
      <c r="E23" s="36" t="s">
        <v>116</v>
      </c>
      <c r="F23" s="35" t="s">
        <v>74</v>
      </c>
      <c r="G23" s="35"/>
      <c r="H23" s="38" t="s">
        <v>75</v>
      </c>
      <c r="I23" s="14"/>
      <c r="J23" s="32"/>
    </row>
    <row r="24" spans="1:16" ht="25.5" hidden="1" customHeight="1">
      <c r="A24" s="197"/>
      <c r="B24" s="58" t="s">
        <v>6</v>
      </c>
      <c r="C24" s="155" t="s">
        <v>57</v>
      </c>
      <c r="D24" s="156" t="s">
        <v>58</v>
      </c>
      <c r="E24" s="36" t="s">
        <v>116</v>
      </c>
      <c r="F24" s="155" t="s">
        <v>59</v>
      </c>
      <c r="G24" s="35"/>
      <c r="H24" s="155" t="s">
        <v>60</v>
      </c>
      <c r="I24" s="31"/>
    </row>
    <row r="25" spans="1:16" ht="23.1" hidden="1" customHeight="1">
      <c r="A25" s="197"/>
      <c r="B25" s="58" t="s">
        <v>11</v>
      </c>
      <c r="C25" s="35" t="e">
        <f>[4]ит.пр!C10</f>
        <v>#N/A</v>
      </c>
      <c r="D25" s="35" t="e">
        <f>[4]ит.пр!D10</f>
        <v>#N/A</v>
      </c>
      <c r="E25" s="36" t="s">
        <v>116</v>
      </c>
      <c r="F25" s="35" t="e">
        <f>[4]ит.пр!F10</f>
        <v>#N/A</v>
      </c>
      <c r="G25" s="35"/>
      <c r="H25" s="38" t="e">
        <f>[4]ит.пр!H10</f>
        <v>#N/A</v>
      </c>
      <c r="I25" s="31"/>
      <c r="L25" s="16"/>
      <c r="M25" s="17"/>
      <c r="N25" s="16"/>
      <c r="O25" s="18"/>
      <c r="P25" s="34"/>
    </row>
    <row r="26" spans="1:16" ht="23.1" hidden="1" customHeight="1" thickBot="1">
      <c r="A26" s="198"/>
      <c r="B26" s="60" t="s">
        <v>11</v>
      </c>
      <c r="C26" s="39" t="e">
        <f>[4]ит.пр!C11</f>
        <v>#N/A</v>
      </c>
      <c r="D26" s="39" t="e">
        <f>[4]ит.пр!D11</f>
        <v>#N/A</v>
      </c>
      <c r="E26" s="36" t="s">
        <v>116</v>
      </c>
      <c r="F26" s="39" t="e">
        <f>[4]ит.пр!F11</f>
        <v>#N/A</v>
      </c>
      <c r="G26" s="39"/>
      <c r="H26" s="40" t="e">
        <f>[4]ит.пр!H11</f>
        <v>#N/A</v>
      </c>
      <c r="I26" s="11"/>
    </row>
    <row r="27" spans="1:16" ht="30" customHeight="1" thickBot="1">
      <c r="A27" s="199" t="s">
        <v>24</v>
      </c>
      <c r="B27" s="97" t="s">
        <v>4</v>
      </c>
      <c r="C27" s="164" t="s">
        <v>110</v>
      </c>
      <c r="D27" s="215">
        <v>38583</v>
      </c>
      <c r="E27" s="36" t="s">
        <v>116</v>
      </c>
      <c r="F27" s="165" t="s">
        <v>68</v>
      </c>
      <c r="G27" s="166"/>
      <c r="H27" s="165" t="s">
        <v>115</v>
      </c>
      <c r="I27" s="31"/>
      <c r="J27" s="32"/>
    </row>
    <row r="28" spans="1:16" ht="23.1" customHeight="1" thickBot="1">
      <c r="A28" s="200"/>
      <c r="B28" s="58" t="s">
        <v>5</v>
      </c>
      <c r="C28" s="165" t="s">
        <v>111</v>
      </c>
      <c r="D28" s="216">
        <v>37678</v>
      </c>
      <c r="E28" s="36" t="s">
        <v>116</v>
      </c>
      <c r="F28" s="165" t="s">
        <v>74</v>
      </c>
      <c r="G28" s="166"/>
      <c r="H28" s="165" t="s">
        <v>75</v>
      </c>
      <c r="I28" s="14"/>
      <c r="J28" s="32"/>
    </row>
    <row r="29" spans="1:16" ht="23.1" customHeight="1" thickBot="1">
      <c r="A29" s="200"/>
      <c r="B29" s="58" t="s">
        <v>6</v>
      </c>
      <c r="C29" s="165" t="s">
        <v>112</v>
      </c>
      <c r="D29" s="216">
        <v>37937</v>
      </c>
      <c r="E29" s="36" t="s">
        <v>116</v>
      </c>
      <c r="F29" s="165" t="s">
        <v>114</v>
      </c>
      <c r="G29" s="166"/>
      <c r="H29" s="165" t="s">
        <v>118</v>
      </c>
      <c r="I29" s="14"/>
      <c r="J29" s="32"/>
    </row>
    <row r="30" spans="1:16" ht="23.1" customHeight="1">
      <c r="A30" s="200"/>
      <c r="B30" s="58" t="s">
        <v>6</v>
      </c>
      <c r="C30" s="165" t="s">
        <v>113</v>
      </c>
      <c r="D30" s="216">
        <v>38427</v>
      </c>
      <c r="E30" s="36" t="s">
        <v>116</v>
      </c>
      <c r="F30" s="165" t="s">
        <v>94</v>
      </c>
      <c r="G30" s="166"/>
      <c r="H30" s="165" t="s">
        <v>117</v>
      </c>
      <c r="I30" s="31"/>
    </row>
    <row r="31" spans="1:16" ht="23.1" hidden="1" customHeight="1">
      <c r="A31" s="200"/>
      <c r="B31" s="58" t="s">
        <v>11</v>
      </c>
      <c r="C31" s="35" t="e">
        <f>[4]ит.пр!C10</f>
        <v>#N/A</v>
      </c>
      <c r="D31" s="35" t="e">
        <f>[4]ит.пр!D10</f>
        <v>#N/A</v>
      </c>
      <c r="E31" s="35" t="e">
        <f>[4]ит.пр!E10</f>
        <v>#N/A</v>
      </c>
      <c r="F31" s="35" t="e">
        <f>[4]ит.пр!F10</f>
        <v>#N/A</v>
      </c>
      <c r="G31" s="35"/>
      <c r="H31" s="38" t="e">
        <f>[4]ит.пр!H10</f>
        <v>#N/A</v>
      </c>
      <c r="I31" s="31"/>
    </row>
    <row r="32" spans="1:16" ht="23.1" hidden="1" customHeight="1" thickBot="1">
      <c r="A32" s="201"/>
      <c r="B32" s="60" t="s">
        <v>11</v>
      </c>
      <c r="C32" s="39" t="e">
        <f>[4]ит.пр!C11</f>
        <v>#N/A</v>
      </c>
      <c r="D32" s="39" t="e">
        <f>[4]ит.пр!D11</f>
        <v>#N/A</v>
      </c>
      <c r="E32" s="39" t="e">
        <f>[4]ит.пр!E11</f>
        <v>#N/A</v>
      </c>
      <c r="F32" s="39" t="e">
        <f>[4]ит.пр!F11</f>
        <v>#N/A</v>
      </c>
      <c r="G32" s="39"/>
      <c r="H32" s="40" t="e">
        <f>[4]ит.пр!H11</f>
        <v>#N/A</v>
      </c>
      <c r="I32" s="14"/>
    </row>
    <row r="33" spans="1:10" ht="12" customHeight="1" thickBot="1">
      <c r="A33" s="29"/>
      <c r="B33" s="12"/>
      <c r="C33" s="96"/>
      <c r="D33" s="107"/>
      <c r="E33" s="107"/>
      <c r="F33" s="108"/>
      <c r="G33" s="110"/>
      <c r="H33" s="109"/>
      <c r="I33" s="31"/>
      <c r="J33" s="32"/>
    </row>
    <row r="34" spans="1:10" ht="23.1" customHeight="1" thickBot="1">
      <c r="A34" s="196" t="s">
        <v>8</v>
      </c>
      <c r="B34" s="97" t="s">
        <v>4</v>
      </c>
      <c r="C34" s="36" t="s">
        <v>76</v>
      </c>
      <c r="D34" s="157">
        <v>38317</v>
      </c>
      <c r="E34" s="36" t="s">
        <v>116</v>
      </c>
      <c r="F34" s="36" t="s">
        <v>74</v>
      </c>
      <c r="G34" s="36"/>
      <c r="H34" s="37" t="s">
        <v>75</v>
      </c>
      <c r="I34" s="31"/>
      <c r="J34" s="32"/>
    </row>
    <row r="35" spans="1:10" ht="23.1" customHeight="1" thickBot="1">
      <c r="A35" s="197"/>
      <c r="B35" s="58" t="s">
        <v>5</v>
      </c>
      <c r="C35" s="35" t="s">
        <v>77</v>
      </c>
      <c r="D35" s="158">
        <v>37797</v>
      </c>
      <c r="E35" s="36" t="s">
        <v>116</v>
      </c>
      <c r="F35" s="35" t="s">
        <v>80</v>
      </c>
      <c r="G35" s="35"/>
      <c r="H35" s="38" t="s">
        <v>81</v>
      </c>
      <c r="I35" s="14"/>
      <c r="J35" s="32"/>
    </row>
    <row r="36" spans="1:10" ht="23.1" customHeight="1" thickBot="1">
      <c r="A36" s="197"/>
      <c r="B36" s="58" t="s">
        <v>6</v>
      </c>
      <c r="C36" s="35" t="s">
        <v>78</v>
      </c>
      <c r="D36" s="158">
        <v>38085</v>
      </c>
      <c r="E36" s="36" t="s">
        <v>116</v>
      </c>
      <c r="F36" s="35" t="s">
        <v>71</v>
      </c>
      <c r="G36" s="35"/>
      <c r="H36" s="38" t="s">
        <v>82</v>
      </c>
      <c r="I36" s="14"/>
      <c r="J36" s="32"/>
    </row>
    <row r="37" spans="1:10" ht="23.1" customHeight="1" thickBot="1">
      <c r="A37" s="197"/>
      <c r="B37" s="58" t="s">
        <v>6</v>
      </c>
      <c r="C37" s="35" t="s">
        <v>79</v>
      </c>
      <c r="D37" s="158">
        <v>38395</v>
      </c>
      <c r="E37" s="36" t="s">
        <v>116</v>
      </c>
      <c r="F37" s="35" t="s">
        <v>68</v>
      </c>
      <c r="G37" s="35"/>
      <c r="H37" s="38" t="s">
        <v>83</v>
      </c>
      <c r="I37" s="30" t="s">
        <v>14</v>
      </c>
    </row>
    <row r="38" spans="1:10" ht="23.1" hidden="1" customHeight="1">
      <c r="A38" s="197"/>
      <c r="B38" s="58" t="s">
        <v>11</v>
      </c>
      <c r="C38" s="35" t="str">
        <f>[5]ит.пр!C10</f>
        <v>РУДНЕВА Елизавета Алексеевна</v>
      </c>
      <c r="D38" s="35" t="str">
        <f>[5]ит.пр!D10</f>
        <v>09.08.03, 1ю</v>
      </c>
      <c r="E38" s="35" t="str">
        <f>[5]ит.пр!E10</f>
        <v>СФО</v>
      </c>
      <c r="F38" s="35" t="str">
        <f>[5]ит.пр!F10</f>
        <v>Алтайский, Бийск, СШОР№3</v>
      </c>
      <c r="G38" s="35">
        <f>[5]ит.пр!G10</f>
        <v>0</v>
      </c>
      <c r="H38" s="38" t="str">
        <f>[5]ит.пр!H10</f>
        <v>Шалюта П.В.       Паринова Т.В.</v>
      </c>
      <c r="I38" s="31"/>
    </row>
    <row r="39" spans="1:10" ht="23.1" hidden="1" customHeight="1" thickBot="1">
      <c r="A39" s="198"/>
      <c r="B39" s="60" t="s">
        <v>11</v>
      </c>
      <c r="C39" s="39" t="str">
        <f>[5]ит.пр!C11</f>
        <v>МОЛОКЕЕВА Алена Александровна</v>
      </c>
      <c r="D39" s="39" t="str">
        <f>[5]ит.пр!D11</f>
        <v>13.12.04, 2ю</v>
      </c>
      <c r="E39" s="39" t="str">
        <f>[5]ит.пр!E11</f>
        <v>СФО</v>
      </c>
      <c r="F39" s="39" t="str">
        <f>[5]ит.пр!F11</f>
        <v>Новосибирская, Новосибирск, МО</v>
      </c>
      <c r="G39" s="39">
        <f>[5]ит.пр!G11</f>
        <v>0</v>
      </c>
      <c r="H39" s="40" t="str">
        <f>[5]ит.пр!H11</f>
        <v>Цыганов С.В.</v>
      </c>
      <c r="I39" s="14"/>
    </row>
    <row r="40" spans="1:10" ht="14.45" customHeight="1" thickBot="1">
      <c r="A40" s="193"/>
      <c r="B40" s="178"/>
      <c r="C40" s="178"/>
      <c r="D40" s="178"/>
      <c r="E40" s="178"/>
      <c r="F40" s="178"/>
      <c r="G40" s="178"/>
      <c r="H40" s="194"/>
      <c r="I40" s="31"/>
      <c r="J40" s="32"/>
    </row>
    <row r="41" spans="1:10" ht="23.1" customHeight="1" thickBot="1">
      <c r="A41" s="196" t="s">
        <v>9</v>
      </c>
      <c r="B41" s="97" t="s">
        <v>4</v>
      </c>
      <c r="C41" s="36" t="s">
        <v>84</v>
      </c>
      <c r="D41" s="157">
        <v>37706</v>
      </c>
      <c r="E41" s="36" t="s">
        <v>116</v>
      </c>
      <c r="F41" s="36" t="s">
        <v>74</v>
      </c>
      <c r="G41" s="36"/>
      <c r="H41" s="37" t="s">
        <v>75</v>
      </c>
      <c r="I41" s="31"/>
      <c r="J41" s="32"/>
    </row>
    <row r="42" spans="1:10" ht="25.5" customHeight="1" thickBot="1">
      <c r="A42" s="197"/>
      <c r="B42" s="58" t="s">
        <v>5</v>
      </c>
      <c r="C42" s="35" t="s">
        <v>85</v>
      </c>
      <c r="D42" s="158">
        <v>38340</v>
      </c>
      <c r="E42" s="36" t="s">
        <v>116</v>
      </c>
      <c r="F42" s="35" t="s">
        <v>71</v>
      </c>
      <c r="G42" s="35"/>
      <c r="H42" s="38" t="s">
        <v>82</v>
      </c>
      <c r="I42" s="14"/>
      <c r="J42" s="32"/>
    </row>
    <row r="43" spans="1:10" ht="26.25" customHeight="1" thickBot="1">
      <c r="A43" s="197"/>
      <c r="B43" s="58" t="s">
        <v>6</v>
      </c>
      <c r="C43" s="35" t="s">
        <v>86</v>
      </c>
      <c r="D43" s="158">
        <v>38470</v>
      </c>
      <c r="E43" s="36" t="s">
        <v>116</v>
      </c>
      <c r="F43" s="35" t="s">
        <v>71</v>
      </c>
      <c r="G43" s="35"/>
      <c r="H43" s="38" t="s">
        <v>90</v>
      </c>
      <c r="I43" s="14"/>
      <c r="J43" s="32"/>
    </row>
    <row r="44" spans="1:10" ht="24.75" customHeight="1" thickBot="1">
      <c r="A44" s="197"/>
      <c r="B44" s="58" t="s">
        <v>6</v>
      </c>
      <c r="C44" s="35" t="s">
        <v>87</v>
      </c>
      <c r="D44" s="158">
        <v>38552</v>
      </c>
      <c r="E44" s="36" t="s">
        <v>116</v>
      </c>
      <c r="F44" s="35" t="s">
        <v>88</v>
      </c>
      <c r="G44" s="35"/>
      <c r="H44" s="38" t="s">
        <v>89</v>
      </c>
      <c r="I44" s="31"/>
    </row>
    <row r="45" spans="1:10" ht="23.1" hidden="1" customHeight="1">
      <c r="A45" s="197"/>
      <c r="B45" s="58" t="s">
        <v>11</v>
      </c>
      <c r="C45" s="35" t="str">
        <f>[6]ит.пр!C10</f>
        <v>РЫБНИКОВА Анна Андреевна</v>
      </c>
      <c r="D45" s="35" t="str">
        <f>[6]ит.пр!D10</f>
        <v>04.03.03, 1ю</v>
      </c>
      <c r="E45" s="36" t="s">
        <v>116</v>
      </c>
      <c r="F45" s="35" t="str">
        <f>[6]ит.пр!F10</f>
        <v>Алтайский, Шипуново, ДЮСШ</v>
      </c>
      <c r="G45" s="35">
        <f>[6]ит.пр!G10</f>
        <v>0</v>
      </c>
      <c r="H45" s="38" t="str">
        <f>[6]ит.пр!H10</f>
        <v>Куликов В.М.</v>
      </c>
      <c r="I45" s="31"/>
    </row>
    <row r="46" spans="1:10" ht="23.1" hidden="1" customHeight="1" thickBot="1">
      <c r="A46" s="198"/>
      <c r="B46" s="60" t="s">
        <v>11</v>
      </c>
      <c r="C46" s="39" t="e">
        <f>[6]ит.пр!C11</f>
        <v>#N/A</v>
      </c>
      <c r="D46" s="39" t="e">
        <f>[6]ит.пр!D11</f>
        <v>#N/A</v>
      </c>
      <c r="E46" s="36" t="s">
        <v>116</v>
      </c>
      <c r="F46" s="39" t="e">
        <f>[6]ит.пр!F11</f>
        <v>#N/A</v>
      </c>
      <c r="G46" s="39" t="e">
        <f>[6]ит.пр!G11</f>
        <v>#N/A</v>
      </c>
      <c r="H46" s="40" t="e">
        <f>[6]ит.пр!H11</f>
        <v>#N/A</v>
      </c>
      <c r="I46" s="11"/>
    </row>
    <row r="47" spans="1:10" ht="12" customHeight="1" thickBot="1">
      <c r="B47" s="13"/>
      <c r="C47" s="43"/>
      <c r="D47" s="43"/>
      <c r="E47" s="36" t="s">
        <v>116</v>
      </c>
      <c r="F47" s="43"/>
      <c r="G47" s="74"/>
      <c r="H47" s="45"/>
      <c r="I47" s="31"/>
      <c r="J47" s="32"/>
    </row>
    <row r="48" spans="1:10" ht="23.1" customHeight="1" thickBot="1">
      <c r="A48" s="199" t="s">
        <v>25</v>
      </c>
      <c r="B48" s="97" t="s">
        <v>4</v>
      </c>
      <c r="C48" s="36" t="s">
        <v>91</v>
      </c>
      <c r="D48" s="157">
        <v>38034</v>
      </c>
      <c r="E48" s="36" t="s">
        <v>116</v>
      </c>
      <c r="F48" s="36" t="s">
        <v>74</v>
      </c>
      <c r="G48" s="36"/>
      <c r="H48" s="37" t="s">
        <v>97</v>
      </c>
      <c r="I48" s="31"/>
      <c r="J48" s="32"/>
    </row>
    <row r="49" spans="1:10" ht="23.1" customHeight="1" thickBot="1">
      <c r="A49" s="200"/>
      <c r="B49" s="58" t="s">
        <v>5</v>
      </c>
      <c r="C49" s="35" t="s">
        <v>92</v>
      </c>
      <c r="D49" s="158">
        <v>38269</v>
      </c>
      <c r="E49" s="36" t="s">
        <v>116</v>
      </c>
      <c r="F49" s="35" t="s">
        <v>62</v>
      </c>
      <c r="G49" s="35"/>
      <c r="H49" s="38" t="s">
        <v>98</v>
      </c>
      <c r="I49" s="14"/>
      <c r="J49" s="32"/>
    </row>
    <row r="50" spans="1:10" ht="23.1" customHeight="1" thickBot="1">
      <c r="A50" s="200"/>
      <c r="B50" s="58" t="s">
        <v>6</v>
      </c>
      <c r="C50" s="35" t="s">
        <v>93</v>
      </c>
      <c r="D50" s="158">
        <v>38526</v>
      </c>
      <c r="E50" s="36" t="s">
        <v>116</v>
      </c>
      <c r="F50" s="35" t="s">
        <v>94</v>
      </c>
      <c r="G50" s="35"/>
      <c r="H50" s="38" t="s">
        <v>96</v>
      </c>
      <c r="I50" s="14"/>
      <c r="J50" s="32"/>
    </row>
    <row r="51" spans="1:10" ht="23.1" customHeight="1">
      <c r="A51" s="200"/>
      <c r="B51" s="58" t="s">
        <v>6</v>
      </c>
      <c r="C51" s="35" t="s">
        <v>95</v>
      </c>
      <c r="D51" s="158">
        <v>38469</v>
      </c>
      <c r="E51" s="36" t="s">
        <v>116</v>
      </c>
      <c r="F51" s="35" t="s">
        <v>68</v>
      </c>
      <c r="G51" s="35"/>
      <c r="H51" s="38" t="s">
        <v>83</v>
      </c>
      <c r="I51" s="31"/>
    </row>
    <row r="52" spans="1:10" ht="23.1" hidden="1" customHeight="1">
      <c r="A52" s="200"/>
      <c r="B52" s="58" t="s">
        <v>11</v>
      </c>
      <c r="C52" s="35" t="e">
        <f>[7]ит.пр!C10</f>
        <v>#N/A</v>
      </c>
      <c r="D52" s="35" t="e">
        <f>[7]ит.пр!D10</f>
        <v>#N/A</v>
      </c>
      <c r="E52" s="35" t="e">
        <f>[7]ит.пр!E10</f>
        <v>#N/A</v>
      </c>
      <c r="F52" s="35" t="e">
        <f>[7]ит.пр!F10</f>
        <v>#N/A</v>
      </c>
      <c r="G52" s="35"/>
      <c r="H52" s="38" t="e">
        <f>[7]ит.пр!H10</f>
        <v>#N/A</v>
      </c>
      <c r="I52" s="31"/>
    </row>
    <row r="53" spans="1:10" ht="23.1" hidden="1" customHeight="1" thickBot="1">
      <c r="A53" s="201"/>
      <c r="B53" s="60" t="s">
        <v>11</v>
      </c>
      <c r="C53" s="39" t="e">
        <f>[7]ит.пр!C11</f>
        <v>#N/A</v>
      </c>
      <c r="D53" s="39" t="e">
        <f>[7]ит.пр!D11</f>
        <v>#N/A</v>
      </c>
      <c r="E53" s="39" t="e">
        <f>[7]ит.пр!E11</f>
        <v>#N/A</v>
      </c>
      <c r="F53" s="39" t="e">
        <f>[7]ит.пр!F11</f>
        <v>#N/A</v>
      </c>
      <c r="G53" s="39"/>
      <c r="H53" s="40" t="e">
        <f>[7]ит.пр!H11</f>
        <v>#N/A</v>
      </c>
      <c r="I53" s="11"/>
    </row>
    <row r="54" spans="1:10" ht="14.25" customHeight="1" thickBot="1">
      <c r="B54" s="106"/>
      <c r="C54" s="43"/>
      <c r="D54" s="43"/>
      <c r="E54" s="44"/>
      <c r="F54" s="43"/>
      <c r="G54" s="74"/>
      <c r="H54" s="45"/>
      <c r="I54" s="31"/>
      <c r="J54" s="32"/>
    </row>
    <row r="55" spans="1:10" ht="29.25" customHeight="1" thickBot="1">
      <c r="A55" s="199" t="s">
        <v>26</v>
      </c>
      <c r="B55" s="97" t="s">
        <v>4</v>
      </c>
      <c r="C55" s="36" t="s">
        <v>99</v>
      </c>
      <c r="D55" s="157">
        <v>38179</v>
      </c>
      <c r="E55" s="36" t="s">
        <v>116</v>
      </c>
      <c r="F55" s="36" t="s">
        <v>62</v>
      </c>
      <c r="G55" s="36"/>
      <c r="H55" s="37" t="s">
        <v>98</v>
      </c>
      <c r="I55" s="31"/>
      <c r="J55" s="32"/>
    </row>
    <row r="56" spans="1:10" ht="27.75" customHeight="1" thickBot="1">
      <c r="A56" s="200"/>
      <c r="B56" s="58" t="s">
        <v>5</v>
      </c>
      <c r="C56" s="35" t="s">
        <v>100</v>
      </c>
      <c r="D56" s="158">
        <v>38195</v>
      </c>
      <c r="E56" s="36" t="s">
        <v>116</v>
      </c>
      <c r="F56" s="35" t="s">
        <v>101</v>
      </c>
      <c r="G56" s="35"/>
      <c r="H56" s="38" t="s">
        <v>102</v>
      </c>
      <c r="I56" s="14"/>
      <c r="J56" s="32"/>
    </row>
    <row r="57" spans="1:10" ht="23.1" hidden="1" customHeight="1">
      <c r="A57" s="200"/>
      <c r="B57" s="58" t="s">
        <v>6</v>
      </c>
      <c r="C57" s="35" t="str">
        <f>[8]ит.пр!C8</f>
        <v>ПОЖИДАЕВА Алена Витальевна</v>
      </c>
      <c r="D57" s="35" t="str">
        <f>[8]ит.пр!D8</f>
        <v>05.03.04, 2р</v>
      </c>
      <c r="E57" s="36" t="s">
        <v>116</v>
      </c>
      <c r="F57" s="35" t="str">
        <f>[8]ит.пр!F8</f>
        <v>Новосибирская, Новосибирск, МО</v>
      </c>
      <c r="G57" s="35"/>
      <c r="H57" s="38" t="str">
        <f>[8]ит.пр!H8</f>
        <v>Орлов А.А. Ри А.Ч.</v>
      </c>
      <c r="I57" s="14"/>
      <c r="J57" s="32"/>
    </row>
    <row r="58" spans="1:10" ht="23.1" hidden="1" customHeight="1">
      <c r="A58" s="200"/>
      <c r="B58" s="58" t="s">
        <v>6</v>
      </c>
      <c r="C58" s="35" t="str">
        <f>[8]ит.пр!C9</f>
        <v>ЛОБОДИНА Софья Алексеевна</v>
      </c>
      <c r="D58" s="35" t="str">
        <f>[8]ит.пр!D9</f>
        <v>29.01.02, 2р</v>
      </c>
      <c r="E58" s="36" t="s">
        <v>116</v>
      </c>
      <c r="F58" s="35" t="str">
        <f>[8]ит.пр!F9</f>
        <v>Новосибирская, Новосибирск, МО</v>
      </c>
      <c r="G58" s="35"/>
      <c r="H58" s="38" t="str">
        <f>[8]ит.пр!H9</f>
        <v>Сабитова.Л.Б  Якубенко К.А</v>
      </c>
      <c r="I58" s="31"/>
    </row>
    <row r="59" spans="1:10" ht="23.1" hidden="1" customHeight="1">
      <c r="A59" s="200"/>
      <c r="B59" s="58" t="s">
        <v>11</v>
      </c>
      <c r="C59" s="35" t="e">
        <f>[8]ит.пр!C10</f>
        <v>#N/A</v>
      </c>
      <c r="D59" s="35" t="e">
        <f>[8]ит.пр!D10</f>
        <v>#N/A</v>
      </c>
      <c r="E59" s="36" t="s">
        <v>116</v>
      </c>
      <c r="F59" s="35" t="e">
        <f>[8]ит.пр!F10</f>
        <v>#N/A</v>
      </c>
      <c r="G59" s="35"/>
      <c r="H59" s="38" t="e">
        <f>[8]ит.пр!H10</f>
        <v>#N/A</v>
      </c>
      <c r="I59" s="31"/>
    </row>
    <row r="60" spans="1:10" ht="23.1" hidden="1" customHeight="1" thickBot="1">
      <c r="A60" s="201"/>
      <c r="B60" s="60" t="s">
        <v>11</v>
      </c>
      <c r="C60" s="39" t="e">
        <f>[8]ит.пр!C11</f>
        <v>#N/A</v>
      </c>
      <c r="D60" s="39" t="e">
        <f>[8]ит.пр!D11</f>
        <v>#N/A</v>
      </c>
      <c r="E60" s="36" t="s">
        <v>116</v>
      </c>
      <c r="F60" s="39" t="e">
        <f>[8]ит.пр!F11</f>
        <v>#N/A</v>
      </c>
      <c r="G60" s="39"/>
      <c r="H60" s="40" t="e">
        <f>[8]ит.пр!H11</f>
        <v>#N/A</v>
      </c>
      <c r="I60" s="11"/>
    </row>
    <row r="61" spans="1:10" ht="49.5" customHeight="1" thickBot="1">
      <c r="A61" s="161" t="s">
        <v>106</v>
      </c>
      <c r="B61" s="97" t="s">
        <v>4</v>
      </c>
      <c r="C61" s="36" t="s">
        <v>104</v>
      </c>
      <c r="D61" s="157">
        <v>38204</v>
      </c>
      <c r="E61" s="36" t="s">
        <v>116</v>
      </c>
      <c r="F61" s="36" t="s">
        <v>80</v>
      </c>
      <c r="G61" s="36"/>
      <c r="H61" s="37" t="s">
        <v>105</v>
      </c>
      <c r="I61" s="31"/>
      <c r="J61" s="32"/>
    </row>
    <row r="62" spans="1:10" ht="12" customHeight="1" thickBot="1">
      <c r="A62" s="1"/>
      <c r="B62" s="41"/>
      <c r="C62" s="43"/>
      <c r="D62" s="43"/>
      <c r="E62" s="36"/>
      <c r="F62" s="43"/>
      <c r="G62" s="74"/>
      <c r="H62" s="45"/>
      <c r="I62" s="31"/>
      <c r="J62" s="32"/>
    </row>
    <row r="63" spans="1:10" ht="42" customHeight="1" thickBot="1">
      <c r="A63" s="162" t="s">
        <v>28</v>
      </c>
      <c r="B63" s="97" t="s">
        <v>4</v>
      </c>
      <c r="C63" s="47" t="s">
        <v>103</v>
      </c>
      <c r="D63" s="159">
        <v>38010</v>
      </c>
      <c r="E63" s="36" t="s">
        <v>116</v>
      </c>
      <c r="F63" s="47" t="s">
        <v>74</v>
      </c>
      <c r="G63" s="47"/>
      <c r="H63" s="48" t="s">
        <v>75</v>
      </c>
      <c r="I63" s="31"/>
      <c r="J63" s="32"/>
    </row>
    <row r="64" spans="1:10" ht="57" customHeight="1">
      <c r="A64" s="163" t="s">
        <v>109</v>
      </c>
      <c r="B64" s="12" t="s">
        <v>4</v>
      </c>
      <c r="C64" s="3" t="s">
        <v>107</v>
      </c>
      <c r="D64" s="160">
        <v>38453</v>
      </c>
      <c r="E64" s="4"/>
      <c r="F64" s="5" t="s">
        <v>71</v>
      </c>
      <c r="G64" s="95">
        <v>0</v>
      </c>
      <c r="H64" s="3" t="s">
        <v>108</v>
      </c>
      <c r="I64" s="79">
        <f>[11]Ит.пр!I6</f>
        <v>0</v>
      </c>
      <c r="J64" s="67"/>
    </row>
    <row r="65" spans="1:19" ht="23.1" hidden="1" customHeight="1">
      <c r="A65" s="1"/>
      <c r="B65" s="2"/>
      <c r="C65" s="3"/>
      <c r="D65" s="4"/>
      <c r="E65" s="4"/>
      <c r="F65" s="5"/>
      <c r="G65" s="5"/>
      <c r="H65" s="3"/>
      <c r="I65" s="79">
        <f>[11]Ит.пр!I8</f>
        <v>0</v>
      </c>
      <c r="J65" s="67"/>
    </row>
    <row r="66" spans="1:19" ht="23.1" customHeight="1">
      <c r="A66" s="1"/>
      <c r="B66" s="23"/>
      <c r="C66" s="6"/>
      <c r="D66" s="6"/>
      <c r="E66" s="26"/>
      <c r="F66" s="23"/>
      <c r="G66" s="23"/>
      <c r="H66" s="6"/>
      <c r="I66" s="14"/>
      <c r="J66" s="32"/>
    </row>
    <row r="67" spans="1:19" ht="23.1" customHeight="1">
      <c r="A67" s="1"/>
      <c r="B67" s="23"/>
      <c r="C67" s="7"/>
      <c r="D67" s="7"/>
      <c r="E67" s="27"/>
      <c r="F67" s="22"/>
      <c r="G67" s="22"/>
      <c r="H67" s="7"/>
      <c r="I67" s="14"/>
      <c r="J67" s="32"/>
    </row>
    <row r="68" spans="1:19" ht="23.1" customHeight="1">
      <c r="A68" s="1"/>
      <c r="B68" s="23"/>
      <c r="C68" s="7"/>
      <c r="D68" s="7"/>
      <c r="E68" s="27"/>
      <c r="F68" s="23"/>
      <c r="G68" s="23"/>
      <c r="H68" s="6"/>
      <c r="I68" s="31"/>
    </row>
    <row r="69" spans="1:19" ht="23.1" customHeight="1">
      <c r="C69" s="1"/>
      <c r="F69" s="142"/>
      <c r="H69" s="7"/>
      <c r="I69" s="31"/>
    </row>
    <row r="70" spans="1:19" ht="9" customHeight="1"/>
    <row r="71" spans="1:19" ht="29.25" customHeight="1">
      <c r="J71" s="1"/>
    </row>
    <row r="72" spans="1:19" ht="12" customHeight="1"/>
    <row r="73" spans="1:19" ht="21.75" customHeight="1"/>
    <row r="74" spans="1:19" ht="12" customHeight="1"/>
    <row r="75" spans="1:19" ht="12" customHeight="1"/>
    <row r="80" spans="1:19">
      <c r="S80" t="s">
        <v>10</v>
      </c>
    </row>
  </sheetData>
  <mergeCells count="30">
    <mergeCell ref="J14:J15"/>
    <mergeCell ref="A5:I5"/>
    <mergeCell ref="G6:G7"/>
    <mergeCell ref="J8:J9"/>
    <mergeCell ref="J10:J11"/>
    <mergeCell ref="J12:J13"/>
    <mergeCell ref="F6:F7"/>
    <mergeCell ref="E6:E7"/>
    <mergeCell ref="A34:A39"/>
    <mergeCell ref="A41:A46"/>
    <mergeCell ref="A48:A53"/>
    <mergeCell ref="A55:A60"/>
    <mergeCell ref="A40:H40"/>
    <mergeCell ref="A21:A26"/>
    <mergeCell ref="A27:A32"/>
    <mergeCell ref="A15:A20"/>
    <mergeCell ref="B6:B7"/>
    <mergeCell ref="D6:D7"/>
    <mergeCell ref="C6:C7"/>
    <mergeCell ref="A8:A13"/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</mergeCells>
  <phoneticPr fontId="0" type="noConversion"/>
  <conditionalFormatting sqref="G33 G47 G54 G62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79" pageOrder="overThenDown" orientation="portrait" copies="2" r:id="rId1"/>
  <headerFooter alignWithMargins="0"/>
  <rowBreaks count="2" manualBreakCount="2">
    <brk id="69" max="8" man="1"/>
    <brk id="71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opLeftCell="A35" workbookViewId="0">
      <selection activeCell="F82" sqref="F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67" t="s">
        <v>7</v>
      </c>
      <c r="B1" s="167"/>
      <c r="C1" s="167"/>
      <c r="D1" s="167"/>
      <c r="E1" s="167"/>
      <c r="F1" s="167"/>
      <c r="G1" s="167"/>
      <c r="H1" s="167"/>
      <c r="I1" s="167"/>
    </row>
    <row r="2" spans="1:10" ht="29.25" customHeight="1">
      <c r="A2" s="170" t="str">
        <f>призеры!A2</f>
        <v>СПИСОК ПРИЗЕРОВ ДЕВУШКИ</v>
      </c>
      <c r="B2" s="170"/>
      <c r="C2" s="170"/>
      <c r="D2" s="170"/>
      <c r="E2" s="170"/>
      <c r="F2" s="170"/>
      <c r="G2" s="170"/>
      <c r="H2" s="170"/>
      <c r="I2" s="170"/>
    </row>
    <row r="3" spans="1:10" ht="38.25" customHeight="1">
      <c r="A3" s="195" t="str">
        <f>призеры!A3</f>
        <v>Первенство Оренбургской области по самбо среди девушек  2003-04г.р.  (15-16 лет)</v>
      </c>
      <c r="B3" s="195"/>
      <c r="C3" s="195"/>
      <c r="D3" s="195"/>
      <c r="E3" s="195"/>
      <c r="F3" s="195"/>
      <c r="G3" s="195"/>
      <c r="H3" s="195"/>
      <c r="I3" s="195"/>
    </row>
    <row r="4" spans="1:10" ht="16.5" customHeight="1" thickBot="1">
      <c r="A4" s="208" t="str">
        <f>призеры!A4</f>
        <v>15-16.02.2019г.                                              г.Оренбург</v>
      </c>
      <c r="B4" s="208"/>
      <c r="C4" s="208"/>
      <c r="D4" s="208"/>
      <c r="E4" s="208"/>
      <c r="F4" s="208"/>
      <c r="G4" s="208"/>
      <c r="H4" s="208"/>
      <c r="I4" s="208"/>
    </row>
    <row r="5" spans="1:10" ht="3.75" hidden="1" customHeight="1" thickBot="1">
      <c r="A5" s="170"/>
      <c r="B5" s="170"/>
      <c r="C5" s="170"/>
      <c r="D5" s="170"/>
      <c r="E5" s="170"/>
      <c r="F5" s="170"/>
      <c r="G5" s="170"/>
      <c r="H5" s="170"/>
      <c r="I5" s="170"/>
    </row>
    <row r="6" spans="1:10" ht="11.1" customHeight="1">
      <c r="B6" s="182" t="s">
        <v>0</v>
      </c>
      <c r="C6" s="184" t="s">
        <v>1</v>
      </c>
      <c r="D6" s="184" t="s">
        <v>2</v>
      </c>
      <c r="E6" s="184" t="s">
        <v>15</v>
      </c>
      <c r="F6" s="184" t="s">
        <v>16</v>
      </c>
      <c r="G6" s="174"/>
      <c r="H6" s="176" t="s">
        <v>3</v>
      </c>
      <c r="I6" s="178"/>
    </row>
    <row r="7" spans="1:10" ht="13.5" customHeight="1" thickBot="1">
      <c r="B7" s="183"/>
      <c r="C7" s="185"/>
      <c r="D7" s="185"/>
      <c r="E7" s="185"/>
      <c r="F7" s="185"/>
      <c r="G7" s="175"/>
      <c r="H7" s="177"/>
      <c r="I7" s="178"/>
    </row>
    <row r="8" spans="1:10" ht="23.1" customHeight="1">
      <c r="A8" s="205" t="str">
        <f>призеры!A8</f>
        <v>38 кг</v>
      </c>
      <c r="B8" s="56" t="s">
        <v>4</v>
      </c>
      <c r="C8" s="36" t="e">
        <f>призеры!C8</f>
        <v>#N/A</v>
      </c>
      <c r="D8" s="36" t="e">
        <f>призеры!D8</f>
        <v>#N/A</v>
      </c>
      <c r="E8" s="36" t="e">
        <f>призеры!E8</f>
        <v>#N/A</v>
      </c>
      <c r="F8" s="36" t="e">
        <f>призеры!F8</f>
        <v>#N/A</v>
      </c>
      <c r="G8" s="36"/>
      <c r="H8" s="37" t="e">
        <f>призеры!H8</f>
        <v>#N/A</v>
      </c>
      <c r="I8" s="172"/>
      <c r="J8" s="171"/>
    </row>
    <row r="9" spans="1:10" ht="23.1" customHeight="1">
      <c r="A9" s="206"/>
      <c r="B9" s="57" t="s">
        <v>5</v>
      </c>
      <c r="C9" s="62" t="e">
        <f>призеры!C9</f>
        <v>#N/A</v>
      </c>
      <c r="D9" s="62" t="e">
        <f>призеры!D9</f>
        <v>#N/A</v>
      </c>
      <c r="E9" s="62" t="e">
        <f>призеры!E9</f>
        <v>#N/A</v>
      </c>
      <c r="F9" s="62" t="e">
        <f>призеры!F9</f>
        <v>#N/A</v>
      </c>
      <c r="G9" s="62"/>
      <c r="H9" s="120" t="e">
        <f>призеры!H9</f>
        <v>#N/A</v>
      </c>
      <c r="I9" s="172"/>
      <c r="J9" s="171"/>
    </row>
    <row r="10" spans="1:10" ht="23.1" customHeight="1">
      <c r="A10" s="206"/>
      <c r="B10" s="58" t="s">
        <v>6</v>
      </c>
      <c r="C10" s="62" t="e">
        <f>призеры!C10</f>
        <v>#N/A</v>
      </c>
      <c r="D10" s="62" t="e">
        <f>призеры!D10</f>
        <v>#N/A</v>
      </c>
      <c r="E10" s="62" t="e">
        <f>призеры!E10</f>
        <v>#N/A</v>
      </c>
      <c r="F10" s="62" t="e">
        <f>призеры!F10</f>
        <v>#N/A</v>
      </c>
      <c r="G10" s="62"/>
      <c r="H10" s="120" t="e">
        <f>призеры!H10</f>
        <v>#N/A</v>
      </c>
      <c r="I10" s="172"/>
      <c r="J10" s="171"/>
    </row>
    <row r="11" spans="1:10" ht="23.1" hidden="1" customHeight="1" thickBot="1">
      <c r="A11" s="207"/>
      <c r="B11" s="60" t="s">
        <v>6</v>
      </c>
      <c r="C11" s="39" t="e">
        <f>призеры!C11</f>
        <v>#N/A</v>
      </c>
      <c r="D11" s="39" t="e">
        <f>призеры!D11</f>
        <v>#N/A</v>
      </c>
      <c r="E11" s="39" t="e">
        <f>призеры!E11</f>
        <v>#N/A</v>
      </c>
      <c r="F11" s="39" t="e">
        <f>призеры!F11</f>
        <v>#N/A</v>
      </c>
      <c r="G11" s="39"/>
      <c r="H11" s="40" t="e">
        <f>призеры!H11</f>
        <v>#N/A</v>
      </c>
      <c r="I11" s="172"/>
      <c r="J11" s="171"/>
    </row>
    <row r="12" spans="1:10" ht="23.1" hidden="1" customHeight="1">
      <c r="A12" s="54"/>
      <c r="B12" s="80" t="s">
        <v>11</v>
      </c>
      <c r="C12" s="52" t="e">
        <f>[4]ит.пр!C10</f>
        <v>#N/A</v>
      </c>
      <c r="D12" s="52" t="e">
        <f>[4]ит.пр!D10</f>
        <v>#N/A</v>
      </c>
      <c r="E12" s="52" t="e">
        <f>[4]ит.пр!E10</f>
        <v>#N/A</v>
      </c>
      <c r="F12" s="52" t="e">
        <f>[4]ит.пр!F10</f>
        <v>#N/A</v>
      </c>
      <c r="G12" s="81"/>
      <c r="H12" s="53" t="e">
        <f>[4]ит.пр!H10</f>
        <v>#N/A</v>
      </c>
      <c r="I12" s="173"/>
      <c r="J12" s="171"/>
    </row>
    <row r="13" spans="1:10" ht="23.1" hidden="1" customHeight="1" thickBot="1">
      <c r="A13" s="55"/>
      <c r="B13" s="60" t="s">
        <v>11</v>
      </c>
      <c r="C13" s="39" t="e">
        <f>[4]ит.пр!C11</f>
        <v>#N/A</v>
      </c>
      <c r="D13" s="39" t="e">
        <f>[4]ит.пр!D11</f>
        <v>#N/A</v>
      </c>
      <c r="E13" s="39" t="e">
        <f>[4]ит.пр!E11</f>
        <v>#N/A</v>
      </c>
      <c r="F13" s="39" t="e">
        <f>[4]ит.пр!F11</f>
        <v>#N/A</v>
      </c>
      <c r="G13" s="63"/>
      <c r="H13" s="40" t="e">
        <f>[4]ит.пр!H11</f>
        <v>#N/A</v>
      </c>
      <c r="I13" s="173"/>
      <c r="J13" s="171"/>
    </row>
    <row r="14" spans="1:10" ht="23.1" customHeight="1" thickBot="1">
      <c r="B14" s="8"/>
      <c r="C14" s="9"/>
      <c r="D14" s="9"/>
      <c r="E14" s="24"/>
      <c r="F14" s="9"/>
      <c r="G14" s="64"/>
      <c r="H14" s="9"/>
      <c r="I14" s="71"/>
      <c r="J14" s="171"/>
    </row>
    <row r="15" spans="1:10" ht="23.1" customHeight="1">
      <c r="A15" s="205" t="str">
        <f>призеры!A15</f>
        <v>38 кг</v>
      </c>
      <c r="B15" s="97" t="s">
        <v>4</v>
      </c>
      <c r="C15" s="36" t="str">
        <f>призеры!C15</f>
        <v>сайтмуханбетова аита</v>
      </c>
      <c r="D15" s="36">
        <f>призеры!D15</f>
        <v>38238</v>
      </c>
      <c r="E15" s="36" t="str">
        <f>призеры!E15</f>
        <v>ПФО</v>
      </c>
      <c r="F15" s="36" t="str">
        <f>призеры!F15</f>
        <v>Орск "Юность"</v>
      </c>
      <c r="G15" s="36"/>
      <c r="H15" s="37" t="str">
        <f>призеры!H15</f>
        <v>Дубецкая Н.А.</v>
      </c>
      <c r="I15" s="71"/>
      <c r="J15" s="171"/>
    </row>
    <row r="16" spans="1:10" ht="23.1" customHeight="1">
      <c r="A16" s="206"/>
      <c r="B16" s="58" t="s">
        <v>5</v>
      </c>
      <c r="C16" s="35" t="str">
        <f>призеры!C16</f>
        <v>тихонова ангелина</v>
      </c>
      <c r="D16" s="35">
        <f>призеры!D16</f>
        <v>38361</v>
      </c>
      <c r="E16" s="35" t="str">
        <f>призеры!E16</f>
        <v>ПФО</v>
      </c>
      <c r="F16" s="35" t="str">
        <f>призеры!F16</f>
        <v>Илек</v>
      </c>
      <c r="G16" s="35"/>
      <c r="H16" s="38" t="str">
        <f>призеры!H16</f>
        <v>Рыкова Л.Э.</v>
      </c>
      <c r="I16" s="71"/>
    </row>
    <row r="17" spans="1:16" ht="23.1" customHeight="1">
      <c r="A17" s="206"/>
      <c r="B17" s="58" t="s">
        <v>6</v>
      </c>
      <c r="C17" s="128" t="str">
        <f>призеры!C17</f>
        <v>ДОРЖУ Анзат Альбертовна
Альберто</v>
      </c>
      <c r="D17" s="128" t="str">
        <f>призеры!D17</f>
        <v>10.12.03, 2р</v>
      </c>
      <c r="E17" s="128" t="str">
        <f>призеры!E17</f>
        <v>ПФО</v>
      </c>
      <c r="F17" s="128" t="str">
        <f>призеры!F17</f>
        <v>Р.Тыва, Кызыл, МО</v>
      </c>
      <c r="G17" s="128"/>
      <c r="H17" s="129" t="str">
        <f>призеры!H17</f>
        <v>Шожул-Оол Буян-Оол Кыргысович</v>
      </c>
      <c r="I17" s="71"/>
    </row>
    <row r="18" spans="1:16" ht="23.1" customHeight="1" thickBot="1">
      <c r="A18" s="207"/>
      <c r="B18" s="138" t="s">
        <v>6</v>
      </c>
      <c r="C18" s="63" t="str">
        <f>призеры!C18</f>
        <v>КУПРИЯНОВА Кристина Андреевна</v>
      </c>
      <c r="D18" s="63" t="str">
        <f>призеры!D18</f>
        <v>02.07.03, 1р</v>
      </c>
      <c r="E18" s="63" t="str">
        <f>призеры!E18</f>
        <v>ПФО</v>
      </c>
      <c r="F18" s="63" t="str">
        <f>призеры!F18</f>
        <v>Р.Бурятия, Улан-Удэ, МО</v>
      </c>
      <c r="G18" s="63"/>
      <c r="H18" s="121" t="str">
        <f>призеры!H18</f>
        <v>Куприянов А.Н.</v>
      </c>
      <c r="I18" s="173"/>
    </row>
    <row r="19" spans="1:16" ht="23.1" hidden="1" customHeight="1">
      <c r="A19" s="54"/>
      <c r="B19" s="91" t="s">
        <v>11</v>
      </c>
      <c r="C19" s="52" t="e">
        <f>[4]ит.пр!C10</f>
        <v>#N/A</v>
      </c>
      <c r="D19" s="52" t="e">
        <f>[4]ит.пр!D10</f>
        <v>#N/A</v>
      </c>
      <c r="E19" s="52" t="e">
        <f>[4]ит.пр!E10</f>
        <v>#N/A</v>
      </c>
      <c r="F19" s="52" t="e">
        <f>[4]ит.пр!F10</f>
        <v>#N/A</v>
      </c>
      <c r="G19" s="81"/>
      <c r="H19" s="52" t="e">
        <f>[4]ит.пр!H10</f>
        <v>#N/A</v>
      </c>
      <c r="I19" s="173"/>
    </row>
    <row r="20" spans="1:16" ht="23.1" hidden="1" customHeight="1" thickBot="1">
      <c r="A20" s="55"/>
      <c r="B20" s="60" t="s">
        <v>11</v>
      </c>
      <c r="C20" s="35" t="e">
        <f>[4]ит.пр!C11</f>
        <v>#N/A</v>
      </c>
      <c r="D20" s="35" t="e">
        <f>[4]ит.пр!D11</f>
        <v>#N/A</v>
      </c>
      <c r="E20" s="35" t="e">
        <f>[4]ит.пр!E11</f>
        <v>#N/A</v>
      </c>
      <c r="F20" s="35" t="e">
        <f>[4]ит.пр!F11</f>
        <v>#N/A</v>
      </c>
      <c r="G20" s="62"/>
      <c r="H20" s="35" t="e">
        <f>[4]ит.пр!H11</f>
        <v>#N/A</v>
      </c>
      <c r="I20" s="11"/>
    </row>
    <row r="21" spans="1:16" ht="23.1" customHeight="1" thickBot="1">
      <c r="B21" s="13"/>
      <c r="C21" s="98"/>
      <c r="D21" s="98"/>
      <c r="E21" s="99"/>
      <c r="F21" s="98"/>
      <c r="G21" s="100"/>
      <c r="H21" s="98"/>
      <c r="I21" s="71"/>
      <c r="J21" s="66"/>
    </row>
    <row r="22" spans="1:16" ht="23.1" customHeight="1">
      <c r="A22" s="205" t="str">
        <f>призеры!A21</f>
        <v>41 кг</v>
      </c>
      <c r="B22" s="97" t="s">
        <v>4</v>
      </c>
      <c r="C22" s="36" t="str">
        <f>призеры!C21</f>
        <v>казиева рената</v>
      </c>
      <c r="D22" s="36">
        <f>призеры!D21</f>
        <v>38125</v>
      </c>
      <c r="E22" s="36" t="str">
        <f>призеры!E21</f>
        <v>ПФО</v>
      </c>
      <c r="F22" s="36" t="str">
        <f>призеры!F21</f>
        <v>ЗАТО Комаровский</v>
      </c>
      <c r="G22" s="36"/>
      <c r="H22" s="37" t="str">
        <f>призеры!H21</f>
        <v>Шаупкелов М.А. Ефименко О.В.</v>
      </c>
      <c r="I22" s="71"/>
      <c r="J22" s="66"/>
    </row>
    <row r="23" spans="1:16" ht="23.1" customHeight="1">
      <c r="A23" s="206"/>
      <c r="B23" s="58" t="s">
        <v>5</v>
      </c>
      <c r="C23" s="35" t="str">
        <f>призеры!C22</f>
        <v>мустафина эльгина</v>
      </c>
      <c r="D23" s="35">
        <f>призеры!D22</f>
        <v>38165</v>
      </c>
      <c r="E23" s="35" t="str">
        <f>призеры!E22</f>
        <v>ПФО</v>
      </c>
      <c r="F23" s="35" t="str">
        <f>призеры!F22</f>
        <v>Соль-Илецк</v>
      </c>
      <c r="G23" s="35"/>
      <c r="H23" s="38" t="str">
        <f>призеры!H22</f>
        <v>Кожевников Н.С. Бисенов С.Т.</v>
      </c>
      <c r="I23" s="71"/>
      <c r="J23" s="66"/>
    </row>
    <row r="24" spans="1:16" ht="23.1" customHeight="1">
      <c r="A24" s="206"/>
      <c r="B24" s="58" t="s">
        <v>6</v>
      </c>
      <c r="C24" s="35" t="str">
        <f>призеры!C23</f>
        <v>мустафина юлия</v>
      </c>
      <c r="D24" s="35">
        <f>призеры!D23</f>
        <v>38622</v>
      </c>
      <c r="E24" s="35" t="str">
        <f>призеры!E23</f>
        <v>ПФО</v>
      </c>
      <c r="F24" s="35" t="str">
        <f>призеры!F23</f>
        <v>Кувандык</v>
      </c>
      <c r="G24" s="35"/>
      <c r="H24" s="38" t="str">
        <f>призеры!H23</f>
        <v>Бикбердина М.Х.</v>
      </c>
      <c r="I24" s="71"/>
      <c r="J24" s="66"/>
    </row>
    <row r="25" spans="1:16" ht="23.1" customHeight="1" thickBot="1">
      <c r="A25" s="207"/>
      <c r="B25" s="60" t="s">
        <v>6</v>
      </c>
      <c r="C25" s="39" t="str">
        <f>призеры!C24</f>
        <v>ФРАДКИНА Анастасия Андреевна</v>
      </c>
      <c r="D25" s="39" t="str">
        <f>призеры!D24</f>
        <v>07.10.03, 1р</v>
      </c>
      <c r="E25" s="39" t="str">
        <f>призеры!E24</f>
        <v>ПФО</v>
      </c>
      <c r="F25" s="39" t="str">
        <f>призеры!F24</f>
        <v>Новосибирская, Новосибирск, МО</v>
      </c>
      <c r="G25" s="39"/>
      <c r="H25" s="40" t="str">
        <f>призеры!H24</f>
        <v>Сабитова.Л.Б  Якубенко К.А</v>
      </c>
      <c r="I25" s="71"/>
    </row>
    <row r="26" spans="1:16" ht="23.1" hidden="1" customHeight="1">
      <c r="A26" s="54"/>
      <c r="B26" s="70" t="s">
        <v>11</v>
      </c>
      <c r="C26" s="52" t="e">
        <f>[2]ит.пр!C10</f>
        <v>#N/A</v>
      </c>
      <c r="D26" s="52" t="e">
        <f>[2]ит.пр!D10</f>
        <v>#N/A</v>
      </c>
      <c r="E26" s="52" t="e">
        <f>[2]ит.пр!E10</f>
        <v>#N/A</v>
      </c>
      <c r="F26" s="52" t="e">
        <f>[2]ит.пр!F10</f>
        <v>#N/A</v>
      </c>
      <c r="G26" s="81"/>
      <c r="H26" s="53" t="e">
        <f>[2]ит.пр!H10</f>
        <v>#N/A</v>
      </c>
      <c r="I26" s="71"/>
      <c r="L26" s="16"/>
      <c r="M26" s="17"/>
      <c r="N26" s="16"/>
      <c r="O26" s="18"/>
      <c r="P26" s="34"/>
    </row>
    <row r="27" spans="1:16" ht="23.1" hidden="1" customHeight="1" thickBot="1">
      <c r="A27" s="55"/>
      <c r="B27" s="72" t="s">
        <v>11</v>
      </c>
      <c r="C27" s="39" t="e">
        <f>[2]ит.пр!C11</f>
        <v>#N/A</v>
      </c>
      <c r="D27" s="39" t="e">
        <f>[2]ит.пр!D11</f>
        <v>#N/A</v>
      </c>
      <c r="E27" s="39" t="e">
        <f>[2]ит.пр!E11</f>
        <v>#N/A</v>
      </c>
      <c r="F27" s="39" t="e">
        <f>[2]ит.пр!F11</f>
        <v>#N/A</v>
      </c>
      <c r="G27" s="63"/>
      <c r="H27" s="40" t="e">
        <f>[2]ит.пр!H11</f>
        <v>#N/A</v>
      </c>
      <c r="I27" s="11"/>
    </row>
    <row r="28" spans="1:16" ht="23.1" customHeight="1" thickBot="1">
      <c r="A28" s="29"/>
      <c r="B28" s="12"/>
      <c r="C28" s="34"/>
      <c r="D28" s="15"/>
      <c r="E28" s="15"/>
      <c r="F28" s="16"/>
      <c r="G28" s="64"/>
      <c r="H28" s="19"/>
      <c r="I28" s="71"/>
      <c r="J28" s="66"/>
    </row>
    <row r="29" spans="1:16" ht="23.1" customHeight="1">
      <c r="A29" s="205" t="str">
        <f>призеры!A27</f>
        <v>44 кг</v>
      </c>
      <c r="B29" s="97" t="s">
        <v>4</v>
      </c>
      <c r="C29" s="36" t="str">
        <f>призеры!C27</f>
        <v>рудь валерия</v>
      </c>
      <c r="D29" s="36">
        <f>призеры!D27</f>
        <v>38583</v>
      </c>
      <c r="E29" s="36" t="str">
        <f>призеры!E27</f>
        <v>ПФО</v>
      </c>
      <c r="F29" s="36" t="str">
        <f>призеры!F27</f>
        <v>ЗАТО Комаровский</v>
      </c>
      <c r="G29" s="36"/>
      <c r="H29" s="37" t="str">
        <f>призеры!H27</f>
        <v>Шаупкелов М.А.Тришковский А.С.</v>
      </c>
      <c r="I29" s="71"/>
      <c r="J29" s="66"/>
    </row>
    <row r="30" spans="1:16" ht="23.1" customHeight="1">
      <c r="A30" s="206"/>
      <c r="B30" s="58" t="s">
        <v>5</v>
      </c>
      <c r="C30" s="35" t="str">
        <f>призеры!C28</f>
        <v>ланкина виктория</v>
      </c>
      <c r="D30" s="35">
        <f>призеры!D28</f>
        <v>37678</v>
      </c>
      <c r="E30" s="35" t="str">
        <f>призеры!E28</f>
        <v>ПФО</v>
      </c>
      <c r="F30" s="35" t="str">
        <f>призеры!F28</f>
        <v>Кувандык</v>
      </c>
      <c r="G30" s="35"/>
      <c r="H30" s="38" t="str">
        <f>призеры!H28</f>
        <v>Бикбердина М.Х.</v>
      </c>
      <c r="I30" s="71"/>
      <c r="J30" s="66"/>
    </row>
    <row r="31" spans="1:16" ht="23.1" customHeight="1">
      <c r="A31" s="206"/>
      <c r="B31" s="58" t="s">
        <v>6</v>
      </c>
      <c r="C31" s="35" t="str">
        <f>призеры!C29</f>
        <v>парфенова полина</v>
      </c>
      <c r="D31" s="35">
        <f>призеры!D29</f>
        <v>37937</v>
      </c>
      <c r="E31" s="35" t="str">
        <f>призеры!E29</f>
        <v>ПФО</v>
      </c>
      <c r="F31" s="35" t="str">
        <f>призеры!F29</f>
        <v>Беляевка</v>
      </c>
      <c r="G31" s="35"/>
      <c r="H31" s="38" t="str">
        <f>призеры!H29</f>
        <v>Захарин Г.Ю.</v>
      </c>
      <c r="I31" s="71"/>
      <c r="J31" s="66"/>
    </row>
    <row r="32" spans="1:16" ht="23.1" customHeight="1" thickBot="1">
      <c r="A32" s="207"/>
      <c r="B32" s="60" t="s">
        <v>6</v>
      </c>
      <c r="C32" s="39" t="str">
        <f>призеры!C30</f>
        <v>терёшина полина</v>
      </c>
      <c r="D32" s="39">
        <f>призеры!D30</f>
        <v>38427</v>
      </c>
      <c r="E32" s="39" t="str">
        <f>призеры!E30</f>
        <v>ПФО</v>
      </c>
      <c r="F32" s="39" t="str">
        <f>призеры!F30</f>
        <v>Северное</v>
      </c>
      <c r="G32" s="39"/>
      <c r="H32" s="40" t="str">
        <f>призеры!H30</f>
        <v>Кагиров Р.Н.</v>
      </c>
      <c r="I32" s="71"/>
    </row>
    <row r="33" spans="1:10" ht="23.1" hidden="1" customHeight="1">
      <c r="A33" s="84"/>
      <c r="B33" s="91" t="s">
        <v>11</v>
      </c>
      <c r="C33" s="52" t="str">
        <f>[13]Ит.пр!C10</f>
        <v>ЦЫДЕМПИЛОВ Владимир Валерьевич</v>
      </c>
      <c r="D33" s="52" t="str">
        <f>[13]Ит.пр!D10</f>
        <v>24.08.00, КМС</v>
      </c>
      <c r="E33" s="52" t="str">
        <f>[13]Ит.пр!E10</f>
        <v>СФО</v>
      </c>
      <c r="F33" s="52" t="str">
        <f>[13]Ит.пр!F10</f>
        <v>Р.Бурятия, Улан-Удэ</v>
      </c>
      <c r="G33" s="81"/>
      <c r="H33" s="52" t="str">
        <f>[13]Ит.пр!H10</f>
        <v>Доржидеров Ю.А.</v>
      </c>
      <c r="I33" s="71"/>
    </row>
    <row r="34" spans="1:10" ht="23.1" hidden="1" customHeight="1" thickBot="1">
      <c r="A34" s="83"/>
      <c r="B34" s="60" t="s">
        <v>11</v>
      </c>
      <c r="C34" s="35" t="str">
        <f>[13]Ит.пр!C11</f>
        <v>ЦЫРЕНОВ Баясхалан Гермажапович</v>
      </c>
      <c r="D34" s="35" t="str">
        <f>[13]Ит.пр!D11</f>
        <v>24.08.00, КМС</v>
      </c>
      <c r="E34" s="35" t="str">
        <f>[13]Ит.пр!E11</f>
        <v>СФО</v>
      </c>
      <c r="F34" s="35" t="str">
        <f>[13]Ит.пр!F11</f>
        <v>Р.Бурятия, Улан-Удэ</v>
      </c>
      <c r="G34" s="62"/>
      <c r="H34" s="35" t="str">
        <f>[13]Ит.пр!H11</f>
        <v>Санжиев Т.Ж.</v>
      </c>
      <c r="I34" s="71"/>
    </row>
    <row r="35" spans="1:10" ht="23.1" customHeight="1" thickBot="1">
      <c r="A35" s="29"/>
      <c r="B35" s="12"/>
      <c r="C35" s="101"/>
      <c r="D35" s="102"/>
      <c r="E35" s="102"/>
      <c r="F35" s="103"/>
      <c r="G35" s="104"/>
      <c r="H35" s="105"/>
      <c r="I35" s="71"/>
      <c r="J35" s="66"/>
    </row>
    <row r="36" spans="1:10" ht="23.1" customHeight="1">
      <c r="A36" s="205" t="str">
        <f>призеры!A34</f>
        <v>48 кг</v>
      </c>
      <c r="B36" s="97" t="s">
        <v>4</v>
      </c>
      <c r="C36" s="36" t="str">
        <f>призеры!C34</f>
        <v>бикбердина вика</v>
      </c>
      <c r="D36" s="36">
        <f>призеры!D34</f>
        <v>38317</v>
      </c>
      <c r="E36" s="36" t="str">
        <f>призеры!E34</f>
        <v>ПФО</v>
      </c>
      <c r="F36" s="36" t="str">
        <f>призеры!F34</f>
        <v>Кувандык</v>
      </c>
      <c r="G36" s="36"/>
      <c r="H36" s="37" t="str">
        <f>призеры!H34</f>
        <v>Бикбердина М.Х.</v>
      </c>
      <c r="I36" s="71"/>
      <c r="J36" s="66"/>
    </row>
    <row r="37" spans="1:10" ht="23.1" customHeight="1">
      <c r="A37" s="206"/>
      <c r="B37" s="58" t="s">
        <v>5</v>
      </c>
      <c r="C37" s="35" t="str">
        <f>призеры!C35</f>
        <v>чеснокова карина</v>
      </c>
      <c r="D37" s="35">
        <f>призеры!D35</f>
        <v>37797</v>
      </c>
      <c r="E37" s="35" t="str">
        <f>призеры!E35</f>
        <v>ПФО</v>
      </c>
      <c r="F37" s="35" t="str">
        <f>призеры!F35</f>
        <v>Бузулук</v>
      </c>
      <c r="G37" s="35"/>
      <c r="H37" s="38" t="str">
        <f>призеры!H35</f>
        <v>Ульянин А.Н.</v>
      </c>
      <c r="I37" s="71"/>
      <c r="J37" s="66"/>
    </row>
    <row r="38" spans="1:10" ht="23.1" customHeight="1">
      <c r="A38" s="206"/>
      <c r="B38" s="58" t="s">
        <v>6</v>
      </c>
      <c r="C38" s="35" t="str">
        <f>призеры!C36</f>
        <v xml:space="preserve">султангалиева алия </v>
      </c>
      <c r="D38" s="35">
        <f>призеры!D36</f>
        <v>38085</v>
      </c>
      <c r="E38" s="35" t="str">
        <f>призеры!E36</f>
        <v>ПФО</v>
      </c>
      <c r="F38" s="35" t="str">
        <f>призеры!F36</f>
        <v>Соль-Илецк</v>
      </c>
      <c r="G38" s="35"/>
      <c r="H38" s="38" t="str">
        <f>призеры!H36</f>
        <v xml:space="preserve">Султанов Ф.Н. </v>
      </c>
      <c r="I38" s="71"/>
      <c r="J38" s="66"/>
    </row>
    <row r="39" spans="1:10" ht="23.1" customHeight="1" thickBot="1">
      <c r="A39" s="207"/>
      <c r="B39" s="60" t="s">
        <v>6</v>
      </c>
      <c r="C39" s="39" t="str">
        <f>призеры!C37</f>
        <v>жаксимбаева ильмира</v>
      </c>
      <c r="D39" s="39">
        <f>призеры!D37</f>
        <v>38395</v>
      </c>
      <c r="E39" s="39" t="str">
        <f>призеры!E37</f>
        <v>ПФО</v>
      </c>
      <c r="F39" s="39" t="str">
        <f>призеры!F37</f>
        <v>ЗАТО Комаровский</v>
      </c>
      <c r="G39" s="39"/>
      <c r="H39" s="40" t="str">
        <f>призеры!H37</f>
        <v>Шаупкелов М.А. Трушковский А.С.</v>
      </c>
      <c r="I39" s="65" t="s">
        <v>14</v>
      </c>
    </row>
    <row r="40" spans="1:10" ht="23.1" hidden="1" customHeight="1">
      <c r="A40" s="54"/>
      <c r="B40" s="70" t="s">
        <v>11</v>
      </c>
      <c r="C40" s="52" t="str">
        <f>[14]ит.пр!C10</f>
        <v>МИНДУБАЕВА Регина Фидаильевна</v>
      </c>
      <c r="D40" s="52" t="str">
        <f>[14]ит.пр!D10</f>
        <v>10.09.98, КМС</v>
      </c>
      <c r="E40" s="52" t="str">
        <f>[14]ит.пр!E10</f>
        <v>ПФО</v>
      </c>
      <c r="F40" s="52" t="str">
        <f>[14]ит.пр!F10</f>
        <v>Чувашская, Чебоксары</v>
      </c>
      <c r="G40" s="81">
        <f>[14]ит.пр!G10</f>
        <v>0</v>
      </c>
      <c r="H40" s="53" t="str">
        <f>[14]ит.пр!H10</f>
        <v xml:space="preserve">Пегасов С.В. </v>
      </c>
      <c r="I40" s="71"/>
    </row>
    <row r="41" spans="1:10" ht="23.1" hidden="1" customHeight="1">
      <c r="A41" s="54"/>
      <c r="B41" s="69" t="s">
        <v>11</v>
      </c>
      <c r="C41" s="88" t="str">
        <f>[14]ит.пр!C11</f>
        <v>ПОСЫЛКИНА Олеся Юрьевна</v>
      </c>
      <c r="D41" s="88" t="str">
        <f>[14]ит.пр!D11</f>
        <v>01.01.99, 1р</v>
      </c>
      <c r="E41" s="88" t="str">
        <f>[14]ит.пр!E11</f>
        <v>ПФО</v>
      </c>
      <c r="F41" s="88" t="str">
        <f>[14]ит.пр!F11</f>
        <v xml:space="preserve">Нижегородская, Павлово, </v>
      </c>
      <c r="G41" s="89">
        <f>[14]ит.пр!G11</f>
        <v>0</v>
      </c>
      <c r="H41" s="90" t="str">
        <f>[14]ит.пр!H11</f>
        <v>Косов А.А.</v>
      </c>
      <c r="I41" s="71"/>
    </row>
    <row r="42" spans="1:10" ht="23.1" hidden="1" customHeight="1" thickBot="1">
      <c r="A42" s="1"/>
      <c r="B42" s="41"/>
      <c r="C42" s="10"/>
      <c r="D42" s="10"/>
      <c r="E42" s="25"/>
      <c r="F42" s="10"/>
      <c r="G42" s="75"/>
      <c r="H42" s="20"/>
      <c r="I42" s="71"/>
      <c r="J42" s="66"/>
    </row>
    <row r="43" spans="1:10" ht="23.1" hidden="1" customHeight="1">
      <c r="A43" s="205" t="s">
        <v>19</v>
      </c>
      <c r="B43" s="33" t="s">
        <v>4</v>
      </c>
      <c r="C43" s="36" t="str">
        <f>[15]Ит.пр!C6</f>
        <v>МОЖЕЙКО Алексей Викторович</v>
      </c>
      <c r="D43" s="36" t="str">
        <f>[15]Ит.пр!D6</f>
        <v>13.08.00, 1р</v>
      </c>
      <c r="E43" s="36" t="str">
        <f>[15]Ит.пр!E6</f>
        <v>СФО</v>
      </c>
      <c r="F43" s="36" t="str">
        <f>[15]Ит.пр!F6</f>
        <v>Томская, Томск</v>
      </c>
      <c r="G43" s="61">
        <f>[15]Ит.пр!G6</f>
        <v>0</v>
      </c>
      <c r="H43" s="37" t="str">
        <f>[15]Ит.пр!H6</f>
        <v>Попов А.Н.</v>
      </c>
      <c r="I43" s="71"/>
      <c r="J43" s="66"/>
    </row>
    <row r="44" spans="1:10" ht="23.1" hidden="1" customHeight="1">
      <c r="A44" s="206"/>
      <c r="B44" s="68" t="s">
        <v>5</v>
      </c>
      <c r="C44" s="35" t="str">
        <f>[15]Ит.пр!C7</f>
        <v>МАЛЫГИН Владимир Николаевич</v>
      </c>
      <c r="D44" s="35" t="str">
        <f>[15]Ит.пр!D7</f>
        <v>10.03.01, 1р</v>
      </c>
      <c r="E44" s="35" t="str">
        <f>[15]Ит.пр!E7</f>
        <v>СФО</v>
      </c>
      <c r="F44" s="35" t="str">
        <f>[15]Ит.пр!F7</f>
        <v>Алтайский, Бийск, МО</v>
      </c>
      <c r="G44" s="62">
        <f>[15]Ит.пр!G7</f>
        <v>0</v>
      </c>
      <c r="H44" s="38" t="str">
        <f>[15]Ит.пр!H7</f>
        <v>Первов В.И., Гаврилов В.В.</v>
      </c>
      <c r="I44" s="71"/>
      <c r="J44" s="66"/>
    </row>
    <row r="45" spans="1:10" ht="23.1" hidden="1" customHeight="1">
      <c r="A45" s="206"/>
      <c r="B45" s="68" t="s">
        <v>6</v>
      </c>
      <c r="C45" s="35" t="str">
        <f>[15]Ит.пр!C8</f>
        <v>МИХАЙЛОВ Максим Владимирович</v>
      </c>
      <c r="D45" s="35" t="str">
        <f>[15]Ит.пр!D8</f>
        <v>13.09.00, КМС</v>
      </c>
      <c r="E45" s="35" t="str">
        <f>[15]Ит.пр!E8</f>
        <v>СФО</v>
      </c>
      <c r="F45" s="35" t="str">
        <f>[15]Ит.пр!F8</f>
        <v>Р.Бурятия, Улан-Удэ, МО</v>
      </c>
      <c r="G45" s="62">
        <f>[15]Ит.пр!G8</f>
        <v>0</v>
      </c>
      <c r="H45" s="38" t="str">
        <f>[15]Ит.пр!H8</f>
        <v>Кобылкин А.В</v>
      </c>
      <c r="I45" s="71"/>
      <c r="J45" s="66"/>
    </row>
    <row r="46" spans="1:10" ht="23.1" hidden="1" customHeight="1" thickBot="1">
      <c r="A46" s="207"/>
      <c r="B46" s="72" t="s">
        <v>6</v>
      </c>
      <c r="C46" s="39" t="str">
        <f>[15]Ит.пр!C9</f>
        <v>ИВАНОВ Сергей Витальевич</v>
      </c>
      <c r="D46" s="39" t="str">
        <f>[15]Ит.пр!D9</f>
        <v>23.04.00, 1р</v>
      </c>
      <c r="E46" s="39" t="str">
        <f>[15]Ит.пр!E9</f>
        <v>СФО</v>
      </c>
      <c r="F46" s="39" t="str">
        <f>[15]Ит.пр!F9</f>
        <v>Иркутская, Иркутск, МО</v>
      </c>
      <c r="G46" s="63">
        <f>[15]Ит.пр!G9</f>
        <v>0</v>
      </c>
      <c r="H46" s="40" t="str">
        <f>[15]Ит.пр!H9</f>
        <v xml:space="preserve">Томский А.А. Нечесов А.Ю. </v>
      </c>
      <c r="I46" s="71"/>
    </row>
    <row r="47" spans="1:10" ht="23.1" hidden="1" customHeight="1">
      <c r="A47" s="54"/>
      <c r="B47" s="70" t="s">
        <v>11</v>
      </c>
      <c r="C47" s="52" t="str">
        <f>[15]Ит.пр!C10</f>
        <v>КУЗНЕЦОВ Леонид Михайлович</v>
      </c>
      <c r="D47" s="52" t="str">
        <f>[15]Ит.пр!D10</f>
        <v>03.04.00, КМС</v>
      </c>
      <c r="E47" s="52" t="str">
        <f>[15]Ит.пр!E10</f>
        <v>СФО</v>
      </c>
      <c r="F47" s="52" t="str">
        <f>[15]Ит.пр!F10</f>
        <v>Кемеровская, Прокопьевск</v>
      </c>
      <c r="G47" s="81">
        <f>[15]Ит.пр!G10</f>
        <v>0</v>
      </c>
      <c r="H47" s="53" t="str">
        <f>[15]Ит.пр!H10</f>
        <v>Баглаев В.Г.</v>
      </c>
      <c r="I47" s="71"/>
    </row>
    <row r="48" spans="1:10" ht="23.1" hidden="1" customHeight="1" thickBot="1">
      <c r="A48" s="55"/>
      <c r="B48" s="72" t="s">
        <v>11</v>
      </c>
      <c r="C48" s="39" t="str">
        <f>[15]Ит.пр!C11</f>
        <v>МАМЕДОВ Мехман Габил Оглы</v>
      </c>
      <c r="D48" s="39" t="str">
        <f>[15]Ит.пр!D11</f>
        <v>23.02,01, 1р</v>
      </c>
      <c r="E48" s="39" t="str">
        <f>[15]Ит.пр!E11</f>
        <v>СФО</v>
      </c>
      <c r="F48" s="39" t="str">
        <f>[15]Ит.пр!F11</f>
        <v>Р.Бурятия, Улан-Удэ</v>
      </c>
      <c r="G48" s="63">
        <f>[15]Ит.пр!G11</f>
        <v>0</v>
      </c>
      <c r="H48" s="40" t="str">
        <f>[15]Ит.пр!H11</f>
        <v>Сордия З.Х.</v>
      </c>
      <c r="I48" s="11"/>
    </row>
    <row r="49" spans="1:10" ht="23.1" hidden="1" customHeight="1" thickBot="1">
      <c r="B49" s="13"/>
      <c r="C49" s="9"/>
      <c r="D49" s="9"/>
      <c r="E49" s="24"/>
      <c r="F49" s="9"/>
      <c r="G49" s="64"/>
      <c r="H49" s="21"/>
      <c r="I49" s="71"/>
      <c r="J49" s="66"/>
    </row>
    <row r="50" spans="1:10" ht="23.1" hidden="1" customHeight="1">
      <c r="A50" s="205" t="s">
        <v>20</v>
      </c>
      <c r="B50" s="33" t="s">
        <v>4</v>
      </c>
      <c r="C50" s="36" t="str">
        <f>[16]Ит.пр!C6</f>
        <v>МОЖЕЙКО Алексей Викторович</v>
      </c>
      <c r="D50" s="36" t="str">
        <f>[16]Ит.пр!D6</f>
        <v>13.08.00, 1р</v>
      </c>
      <c r="E50" s="36" t="str">
        <f>[16]Ит.пр!E6</f>
        <v>СФО</v>
      </c>
      <c r="F50" s="36" t="str">
        <f>[16]Ит.пр!F6</f>
        <v>Томская, Томск</v>
      </c>
      <c r="G50" s="61">
        <f>[16]Ит.пр!G6</f>
        <v>0</v>
      </c>
      <c r="H50" s="37" t="str">
        <f>[16]Ит.пр!H6</f>
        <v>Попов А.Н.</v>
      </c>
      <c r="I50" s="71"/>
      <c r="J50" s="66"/>
    </row>
    <row r="51" spans="1:10" ht="23.1" hidden="1" customHeight="1">
      <c r="A51" s="206"/>
      <c r="B51" s="68" t="s">
        <v>5</v>
      </c>
      <c r="C51" s="35" t="str">
        <f>[16]Ит.пр!C7</f>
        <v>МАЛЫГИН Владимир Николаевич</v>
      </c>
      <c r="D51" s="35" t="str">
        <f>[16]Ит.пр!D7</f>
        <v>10.03.01, 1р</v>
      </c>
      <c r="E51" s="35" t="str">
        <f>[16]Ит.пр!E7</f>
        <v>СФО</v>
      </c>
      <c r="F51" s="35" t="str">
        <f>[16]Ит.пр!F7</f>
        <v>Алтайский, Бийск, МО</v>
      </c>
      <c r="G51" s="62">
        <f>[16]Ит.пр!G7</f>
        <v>0</v>
      </c>
      <c r="H51" s="38" t="str">
        <f>[16]Ит.пр!H7</f>
        <v>Первов В.И., Гаврилов В.В.</v>
      </c>
      <c r="I51" s="71"/>
      <c r="J51" s="66"/>
    </row>
    <row r="52" spans="1:10" ht="23.1" hidden="1" customHeight="1">
      <c r="A52" s="206"/>
      <c r="B52" s="68" t="s">
        <v>6</v>
      </c>
      <c r="C52" s="35" t="str">
        <f>[16]Ит.пр!C8</f>
        <v>МИХАЙЛОВ Максим Владимирович</v>
      </c>
      <c r="D52" s="35" t="str">
        <f>[16]Ит.пр!D8</f>
        <v>13.09.00, КМС</v>
      </c>
      <c r="E52" s="35" t="str">
        <f>[16]Ит.пр!E8</f>
        <v>СФО</v>
      </c>
      <c r="F52" s="35" t="str">
        <f>[16]Ит.пр!F8</f>
        <v>Р.Бурятия, Улан-Удэ, МО</v>
      </c>
      <c r="G52" s="62">
        <f>[16]Ит.пр!G8</f>
        <v>0</v>
      </c>
      <c r="H52" s="38" t="str">
        <f>[16]Ит.пр!H8</f>
        <v>Кобылкин А.В</v>
      </c>
      <c r="I52" s="71"/>
      <c r="J52" s="66"/>
    </row>
    <row r="53" spans="1:10" ht="23.1" hidden="1" customHeight="1" thickBot="1">
      <c r="A53" s="207"/>
      <c r="B53" s="72" t="s">
        <v>6</v>
      </c>
      <c r="C53" s="39" t="str">
        <f>[16]Ит.пр!C9</f>
        <v>ИВАНОВ Сергей Витальевич</v>
      </c>
      <c r="D53" s="39" t="str">
        <f>[16]Ит.пр!D9</f>
        <v>23.04.00, 1р</v>
      </c>
      <c r="E53" s="39" t="str">
        <f>[16]Ит.пр!E9</f>
        <v>СФО</v>
      </c>
      <c r="F53" s="39" t="str">
        <f>[16]Ит.пр!F9</f>
        <v>Иркутская, Иркутск, МО</v>
      </c>
      <c r="G53" s="63">
        <f>[16]Ит.пр!G9</f>
        <v>0</v>
      </c>
      <c r="H53" s="40" t="str">
        <f>[16]Ит.пр!H9</f>
        <v xml:space="preserve">Томский А.А. Нечесов А.Ю. </v>
      </c>
      <c r="I53" s="71"/>
    </row>
    <row r="54" spans="1:10" ht="23.1" hidden="1" customHeight="1">
      <c r="A54" s="84"/>
      <c r="B54" s="70" t="s">
        <v>11</v>
      </c>
      <c r="C54" s="52" t="str">
        <f>[16]Ит.пр!C10</f>
        <v>КУЗНЕЦОВ Леонид Михайлович</v>
      </c>
      <c r="D54" s="52" t="str">
        <f>[16]Ит.пр!D10</f>
        <v>03.04.00, КМС</v>
      </c>
      <c r="E54" s="52" t="str">
        <f>[16]Ит.пр!E10</f>
        <v>СФО</v>
      </c>
      <c r="F54" s="52" t="str">
        <f>[16]Ит.пр!F10</f>
        <v>Кемеровская, Прокопьевск</v>
      </c>
      <c r="G54" s="81">
        <f>[16]Ит.пр!G10</f>
        <v>0</v>
      </c>
      <c r="H54" s="53" t="str">
        <f>[16]Ит.пр!H10</f>
        <v>Баглаев В.Г.</v>
      </c>
      <c r="I54" s="71"/>
    </row>
    <row r="55" spans="1:10" ht="23.1" hidden="1" customHeight="1" thickBot="1">
      <c r="A55" s="83"/>
      <c r="B55" s="72" t="s">
        <v>11</v>
      </c>
      <c r="C55" s="39" t="str">
        <f>[16]Ит.пр!C11</f>
        <v>МАМЕДОВ Мехман Габил Оглы</v>
      </c>
      <c r="D55" s="39" t="str">
        <f>[16]Ит.пр!D11</f>
        <v>23.02,01, 1р</v>
      </c>
      <c r="E55" s="39" t="str">
        <f>[16]Ит.пр!E11</f>
        <v>СФО</v>
      </c>
      <c r="F55" s="39" t="str">
        <f>[16]Ит.пр!F11</f>
        <v>Р.Бурятия, Улан-Удэ</v>
      </c>
      <c r="G55" s="63">
        <f>[16]Ит.пр!G11</f>
        <v>0</v>
      </c>
      <c r="H55" s="40" t="str">
        <f>[16]Ит.пр!H11</f>
        <v>Сордия З.Х.</v>
      </c>
      <c r="I55" s="11"/>
    </row>
    <row r="56" spans="1:10" ht="23.1" hidden="1" customHeight="1" thickBot="1"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23.1" hidden="1" customHeight="1">
      <c r="A57" s="205" t="s">
        <v>21</v>
      </c>
      <c r="B57" s="33" t="s">
        <v>4</v>
      </c>
      <c r="C57" s="36" t="str">
        <f>[17]Ит.пр!C6</f>
        <v>МОЖЕЙКО Алексей Викторович</v>
      </c>
      <c r="D57" s="36" t="str">
        <f>[17]Ит.пр!D6</f>
        <v>13.08.00, 1р</v>
      </c>
      <c r="E57" s="36" t="str">
        <f>[17]Ит.пр!E6</f>
        <v>СФО</v>
      </c>
      <c r="F57" s="36" t="str">
        <f>[17]Ит.пр!F6</f>
        <v>Томская, Томск</v>
      </c>
      <c r="G57" s="61">
        <f>[17]Ит.пр!G6</f>
        <v>0</v>
      </c>
      <c r="H57" s="37" t="str">
        <f>[17]Ит.пр!H6</f>
        <v>Попов А.Н.</v>
      </c>
      <c r="I57" s="71"/>
      <c r="J57" s="66"/>
    </row>
    <row r="58" spans="1:10" ht="23.1" hidden="1" customHeight="1">
      <c r="A58" s="206"/>
      <c r="B58" s="68" t="s">
        <v>5</v>
      </c>
      <c r="C58" s="35" t="str">
        <f>[17]Ит.пр!C7</f>
        <v>МАЛЫГИН Владимир Николаевич</v>
      </c>
      <c r="D58" s="35" t="str">
        <f>[17]Ит.пр!D7</f>
        <v>10.03.01, 1р</v>
      </c>
      <c r="E58" s="35" t="str">
        <f>[17]Ит.пр!E7</f>
        <v>СФО</v>
      </c>
      <c r="F58" s="35" t="str">
        <f>[17]Ит.пр!F7</f>
        <v>Алтайский, Бийск, МО</v>
      </c>
      <c r="G58" s="62">
        <f>[17]Ит.пр!G7</f>
        <v>0</v>
      </c>
      <c r="H58" s="38" t="str">
        <f>[17]Ит.пр!H7</f>
        <v>Первов В.И., Гаврилов В.В.</v>
      </c>
      <c r="I58" s="71"/>
      <c r="J58" s="66"/>
    </row>
    <row r="59" spans="1:10" ht="23.1" hidden="1" customHeight="1">
      <c r="A59" s="206"/>
      <c r="B59" s="68" t="s">
        <v>6</v>
      </c>
      <c r="C59" s="35" t="str">
        <f>[17]Ит.пр!C8</f>
        <v>МИХАЙЛОВ Максим Владимирович</v>
      </c>
      <c r="D59" s="35" t="str">
        <f>[17]Ит.пр!D8</f>
        <v>13.09.00, КМС</v>
      </c>
      <c r="E59" s="35" t="str">
        <f>[17]Ит.пр!E8</f>
        <v>СФО</v>
      </c>
      <c r="F59" s="35" t="str">
        <f>[17]Ит.пр!F8</f>
        <v>Р.Бурятия, Улан-Удэ, МО</v>
      </c>
      <c r="G59" s="62">
        <f>[17]Ит.пр!G8</f>
        <v>0</v>
      </c>
      <c r="H59" s="38" t="str">
        <f>[17]Ит.пр!H8</f>
        <v>Кобылкин А.В</v>
      </c>
      <c r="I59" s="71"/>
      <c r="J59" s="66"/>
    </row>
    <row r="60" spans="1:10" ht="23.1" hidden="1" customHeight="1" thickBot="1">
      <c r="A60" s="207"/>
      <c r="B60" s="72" t="s">
        <v>6</v>
      </c>
      <c r="C60" s="39" t="str">
        <f>[17]Ит.пр!C9</f>
        <v>ИВАНОВ Сергей Витальевич</v>
      </c>
      <c r="D60" s="39" t="str">
        <f>[17]Ит.пр!D9</f>
        <v>23.04.00, 1р</v>
      </c>
      <c r="E60" s="39" t="str">
        <f>[17]Ит.пр!E9</f>
        <v>СФО</v>
      </c>
      <c r="F60" s="39" t="str">
        <f>[17]Ит.пр!F9</f>
        <v>Иркутская, Иркутск, МО</v>
      </c>
      <c r="G60" s="63">
        <f>[17]Ит.пр!G9</f>
        <v>0</v>
      </c>
      <c r="H60" s="40" t="str">
        <f>[17]Ит.пр!H9</f>
        <v xml:space="preserve">Томский А.А. Нечесов А.Ю. </v>
      </c>
      <c r="I60" s="71"/>
    </row>
    <row r="61" spans="1:10" ht="23.1" hidden="1" customHeight="1">
      <c r="A61" s="84"/>
      <c r="B61" s="70" t="s">
        <v>11</v>
      </c>
      <c r="C61" s="52" t="str">
        <f>[17]Ит.пр!C10</f>
        <v>КУЗНЕЦОВ Леонид Михайлович</v>
      </c>
      <c r="D61" s="52" t="str">
        <f>[17]Ит.пр!D10</f>
        <v>03.04.00, КМС</v>
      </c>
      <c r="E61" s="52" t="str">
        <f>[17]Ит.пр!E10</f>
        <v>СФО</v>
      </c>
      <c r="F61" s="52" t="str">
        <f>[17]Ит.пр!F10</f>
        <v>Кемеровская, Прокопьевск</v>
      </c>
      <c r="G61" s="81">
        <f>[17]Ит.пр!G10</f>
        <v>0</v>
      </c>
      <c r="H61" s="53" t="str">
        <f>[17]Ит.пр!H10</f>
        <v>Баглаев В.Г.</v>
      </c>
      <c r="I61" s="71"/>
    </row>
    <row r="62" spans="1:10" ht="23.1" hidden="1" customHeight="1" thickBot="1">
      <c r="A62" s="83"/>
      <c r="B62" s="72" t="s">
        <v>11</v>
      </c>
      <c r="C62" s="39" t="str">
        <f>[17]Ит.пр!C11</f>
        <v>МАМЕДОВ Мехман Габил Оглы</v>
      </c>
      <c r="D62" s="39" t="str">
        <f>[17]Ит.пр!D11</f>
        <v>23.02,01, 1р</v>
      </c>
      <c r="E62" s="39" t="str">
        <f>[17]Ит.пр!E11</f>
        <v>СФО</v>
      </c>
      <c r="F62" s="39" t="str">
        <f>[17]Ит.пр!F11</f>
        <v>Р.Бурятия, Улан-Удэ</v>
      </c>
      <c r="G62" s="63">
        <f>[17]Ит.пр!G11</f>
        <v>0</v>
      </c>
      <c r="H62" s="40" t="str">
        <f>[17]Ит.пр!H11</f>
        <v>Сордия З.Х.</v>
      </c>
      <c r="I62" s="11"/>
    </row>
    <row r="63" spans="1:10" ht="23.1" hidden="1" customHeight="1" thickBot="1">
      <c r="B63" s="13"/>
      <c r="C63" s="9"/>
      <c r="D63" s="9"/>
      <c r="E63" s="24"/>
      <c r="F63" s="9"/>
      <c r="G63" s="64"/>
      <c r="H63" s="21"/>
      <c r="I63" s="71"/>
      <c r="J63" s="66"/>
    </row>
    <row r="64" spans="1:10" ht="23.1" hidden="1" customHeight="1">
      <c r="A64" s="205" t="s">
        <v>22</v>
      </c>
      <c r="B64" s="33" t="s">
        <v>4</v>
      </c>
      <c r="C64" s="36" t="s">
        <v>33</v>
      </c>
      <c r="D64" s="36" t="s">
        <v>34</v>
      </c>
      <c r="E64" s="36" t="s">
        <v>35</v>
      </c>
      <c r="F64" s="36" t="s">
        <v>36</v>
      </c>
      <c r="G64" s="61">
        <v>0</v>
      </c>
      <c r="H64" s="37" t="s">
        <v>37</v>
      </c>
      <c r="I64" s="71"/>
      <c r="J64" s="66"/>
    </row>
    <row r="65" spans="1:10" ht="23.1" hidden="1" customHeight="1">
      <c r="A65" s="206"/>
      <c r="B65" s="68" t="s">
        <v>5</v>
      </c>
      <c r="C65" s="35" t="s">
        <v>38</v>
      </c>
      <c r="D65" s="35" t="s">
        <v>34</v>
      </c>
      <c r="E65" s="35" t="s">
        <v>35</v>
      </c>
      <c r="F65" s="35" t="s">
        <v>39</v>
      </c>
      <c r="G65" s="62">
        <v>0</v>
      </c>
      <c r="H65" s="38" t="s">
        <v>40</v>
      </c>
      <c r="I65" s="71"/>
      <c r="J65" s="66"/>
    </row>
    <row r="66" spans="1:10" ht="23.1" hidden="1" customHeight="1">
      <c r="A66" s="206"/>
      <c r="B66" s="68" t="s">
        <v>6</v>
      </c>
      <c r="C66" s="35" t="s">
        <v>41</v>
      </c>
      <c r="D66" s="35" t="s">
        <v>34</v>
      </c>
      <c r="E66" s="35" t="s">
        <v>35</v>
      </c>
      <c r="F66" s="35" t="s">
        <v>42</v>
      </c>
      <c r="G66" s="62">
        <v>0</v>
      </c>
      <c r="H66" s="38" t="s">
        <v>43</v>
      </c>
      <c r="I66" s="71"/>
      <c r="J66" s="66"/>
    </row>
    <row r="67" spans="1:10" ht="23.1" hidden="1" customHeight="1" thickBot="1">
      <c r="A67" s="207"/>
      <c r="B67" s="72" t="s">
        <v>6</v>
      </c>
      <c r="C67" s="39" t="s">
        <v>44</v>
      </c>
      <c r="D67" s="39" t="s">
        <v>34</v>
      </c>
      <c r="E67" s="39" t="s">
        <v>35</v>
      </c>
      <c r="F67" s="39" t="s">
        <v>45</v>
      </c>
      <c r="G67" s="63">
        <v>0</v>
      </c>
      <c r="H67" s="40" t="s">
        <v>46</v>
      </c>
      <c r="I67" s="71"/>
    </row>
    <row r="68" spans="1:10" ht="23.1" hidden="1" customHeight="1">
      <c r="A68" s="54"/>
      <c r="B68" s="70" t="s">
        <v>11</v>
      </c>
      <c r="C68" s="52" t="s">
        <v>47</v>
      </c>
      <c r="D68" s="52" t="s">
        <v>34</v>
      </c>
      <c r="E68" s="52" t="s">
        <v>35</v>
      </c>
      <c r="F68" s="52" t="s">
        <v>48</v>
      </c>
      <c r="G68" s="81">
        <v>0</v>
      </c>
      <c r="H68" s="53" t="s">
        <v>49</v>
      </c>
      <c r="I68" s="71"/>
    </row>
    <row r="69" spans="1:10" ht="23.1" hidden="1" customHeight="1" thickBot="1">
      <c r="A69" s="55"/>
      <c r="B69" s="72" t="s">
        <v>12</v>
      </c>
      <c r="C69" s="39" t="s">
        <v>50</v>
      </c>
      <c r="D69" s="39" t="s">
        <v>34</v>
      </c>
      <c r="E69" s="39" t="s">
        <v>35</v>
      </c>
      <c r="F69" s="39" t="s">
        <v>36</v>
      </c>
      <c r="G69" s="63">
        <v>0</v>
      </c>
      <c r="H69" s="40" t="s">
        <v>37</v>
      </c>
      <c r="I69" s="11"/>
    </row>
    <row r="70" spans="1:10" ht="23.1" hidden="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0" ht="23.1" hidden="1" customHeight="1">
      <c r="A71" s="205" t="s">
        <v>23</v>
      </c>
      <c r="B71" s="33" t="s">
        <v>4</v>
      </c>
      <c r="C71" s="47" t="str">
        <f>[18]Ит.пр!C6</f>
        <v>НАЗЫРОВ Алексей Аскатович</v>
      </c>
      <c r="D71" s="47" t="str">
        <f>[18]Ит.пр!D6</f>
        <v>13.08.00, 1р</v>
      </c>
      <c r="E71" s="47" t="str">
        <f>[18]Ит.пр!E6</f>
        <v>СФО</v>
      </c>
      <c r="F71" s="47" t="str">
        <f>[18]Ит.пр!F6</f>
        <v>Иркутская, Братск, МО</v>
      </c>
      <c r="G71" s="77">
        <f>[18]Ит.пр!G6</f>
        <v>0</v>
      </c>
      <c r="H71" s="48" t="str">
        <f>[18]Ит.пр!H6</f>
        <v>Попов В.Г.</v>
      </c>
      <c r="I71" s="71"/>
      <c r="J71" s="66"/>
    </row>
    <row r="72" spans="1:10" ht="23.1" hidden="1" customHeight="1">
      <c r="A72" s="206"/>
      <c r="B72" s="68" t="s">
        <v>5</v>
      </c>
      <c r="C72" s="46" t="str">
        <f>[18]Ит.пр!C7</f>
        <v>МАЛЫГИН Александр Николаевич</v>
      </c>
      <c r="D72" s="46" t="str">
        <f>[18]Ит.пр!D7</f>
        <v>10.03.01, 1р</v>
      </c>
      <c r="E72" s="46" t="str">
        <f>[18]Ит.пр!E7</f>
        <v>СФО</v>
      </c>
      <c r="F72" s="46" t="str">
        <f>[18]Ит.пр!F7</f>
        <v>Алтайский, Бийск, МО</v>
      </c>
      <c r="G72" s="76">
        <f>[18]Ит.пр!G7</f>
        <v>0</v>
      </c>
      <c r="H72" s="49" t="str">
        <f>[18]Ит.пр!H7</f>
        <v>Первов В.И., Гаврилов В.В.</v>
      </c>
      <c r="I72" s="71"/>
      <c r="J72" s="66"/>
    </row>
    <row r="73" spans="1:10" ht="23.1" hidden="1" customHeight="1">
      <c r="A73" s="206"/>
      <c r="B73" s="68" t="s">
        <v>6</v>
      </c>
      <c r="C73" s="46" t="str">
        <f>[18]Ит.пр!C8</f>
        <v>КАРМАНОВ Александр Дмитриевич</v>
      </c>
      <c r="D73" s="46" t="str">
        <f>[18]Ит.пр!D8</f>
        <v>10.03.01, 1р</v>
      </c>
      <c r="E73" s="46" t="str">
        <f>[18]Ит.пр!E8</f>
        <v>СФО</v>
      </c>
      <c r="F73" s="46" t="str">
        <f>[18]Ит.пр!F8</f>
        <v>Кемеровская, Прокопьевск</v>
      </c>
      <c r="G73" s="76">
        <f>[18]Ит.пр!G8</f>
        <v>0</v>
      </c>
      <c r="H73" s="49" t="str">
        <f>[18]Ит.пр!H8</f>
        <v>Баглаев В.Г.</v>
      </c>
      <c r="I73" s="71"/>
      <c r="J73" s="66"/>
    </row>
    <row r="74" spans="1:10" ht="23.1" hidden="1" customHeight="1" thickBot="1">
      <c r="A74" s="207"/>
      <c r="B74" s="72" t="s">
        <v>6</v>
      </c>
      <c r="C74" s="50" t="str">
        <f>[18]Ит.пр!C9</f>
        <v>МОЖЕЙКО Алексей Викторович</v>
      </c>
      <c r="D74" s="50" t="str">
        <f>[18]Ит.пр!D9</f>
        <v>13.08.00, 1р</v>
      </c>
      <c r="E74" s="50" t="str">
        <f>[18]Ит.пр!E9</f>
        <v>СФО</v>
      </c>
      <c r="F74" s="50" t="str">
        <f>[18]Ит.пр!F9</f>
        <v>Томская, Томск</v>
      </c>
      <c r="G74" s="78">
        <f>[18]Ит.пр!G9</f>
        <v>0</v>
      </c>
      <c r="H74" s="51" t="str">
        <f>[18]Ит.пр!H9</f>
        <v>Попов А.Н.</v>
      </c>
      <c r="I74" s="71"/>
    </row>
    <row r="75" spans="1:10" ht="23.1" hidden="1" customHeight="1">
      <c r="A75" s="84"/>
      <c r="B75" s="70" t="s">
        <v>11</v>
      </c>
      <c r="C75" s="85" t="str">
        <f>[18]Ит.пр!C10</f>
        <v>КОЛМАКОВ Степан Иванович</v>
      </c>
      <c r="D75" s="85" t="str">
        <f>[18]Ит.пр!D10</f>
        <v>10.03.01, 1р</v>
      </c>
      <c r="E75" s="85" t="str">
        <f>[18]Ит.пр!E10</f>
        <v>СФО</v>
      </c>
      <c r="F75" s="85" t="str">
        <f>[18]Ит.пр!F10</f>
        <v>Иркутская, Шелехов, МО</v>
      </c>
      <c r="G75" s="86">
        <f>[18]Ит.пр!G10</f>
        <v>0</v>
      </c>
      <c r="H75" s="87" t="str">
        <f>[18]Ит.пр!H10</f>
        <v>Кузнецов А.В.</v>
      </c>
      <c r="I75" s="71"/>
    </row>
    <row r="76" spans="1:10" ht="23.1" hidden="1" customHeight="1" thickBot="1">
      <c r="A76" s="83"/>
      <c r="B76" s="72" t="s">
        <v>11</v>
      </c>
      <c r="C76" s="50" t="str">
        <f>[18]Ит.пр!C11</f>
        <v>МАЛЫГИН Владимир Николаевич</v>
      </c>
      <c r="D76" s="50" t="str">
        <f>[18]Ит.пр!D11</f>
        <v>10.03.01, 1р</v>
      </c>
      <c r="E76" s="50" t="str">
        <f>[18]Ит.пр!E11</f>
        <v>СФО</v>
      </c>
      <c r="F76" s="50" t="str">
        <f>[18]Ит.пр!F11</f>
        <v>Алтайский, Бийск, МО</v>
      </c>
      <c r="G76" s="78">
        <f>[18]Ит.пр!G11</f>
        <v>0</v>
      </c>
      <c r="H76" s="51" t="str">
        <f>[18]Ит.пр!H11</f>
        <v>Первов В.И., Гаврилов В.В.</v>
      </c>
      <c r="I76" s="11"/>
    </row>
    <row r="77" spans="1:10" ht="23.1" hidden="1" customHeight="1" thickBot="1">
      <c r="B77" s="12"/>
      <c r="C77" s="3"/>
      <c r="D77" s="4"/>
      <c r="E77" s="4"/>
      <c r="F77" s="5"/>
      <c r="G77" s="95"/>
      <c r="H77" s="3"/>
      <c r="I77" s="79">
        <f>[11]Ит.пр!I6</f>
        <v>0</v>
      </c>
      <c r="J77" s="67"/>
    </row>
    <row r="78" spans="1:10" ht="23.1" customHeight="1">
      <c r="A78" s="1"/>
      <c r="B78" s="2"/>
      <c r="C78" s="3"/>
      <c r="D78" s="4"/>
      <c r="E78" s="4"/>
      <c r="F78" s="5"/>
      <c r="G78" s="95"/>
      <c r="H78" s="3"/>
      <c r="I78" s="79">
        <f>[11]Ит.пр!I8</f>
        <v>0</v>
      </c>
      <c r="J78" s="67"/>
    </row>
    <row r="79" spans="1:10" ht="31.5" customHeight="1">
      <c r="A79" s="1"/>
      <c r="B79" s="23" t="str">
        <f>[19]реквизиты!$A$6</f>
        <v>Гл. судья, судья ВК</v>
      </c>
      <c r="C79" s="6"/>
      <c r="D79" s="6"/>
      <c r="E79" s="26"/>
      <c r="F79" s="23">
        <f>призеры!F66</f>
        <v>0</v>
      </c>
      <c r="G79" s="23"/>
      <c r="H79" s="6"/>
      <c r="I79" s="71"/>
      <c r="J79" s="66"/>
    </row>
    <row r="80" spans="1:10" ht="23.1" customHeight="1">
      <c r="A80" s="1"/>
      <c r="B80" s="23"/>
      <c r="C80" s="7"/>
      <c r="D80" s="7"/>
      <c r="E80" s="27"/>
      <c r="F80" s="22">
        <f>призеры!F67</f>
        <v>0</v>
      </c>
      <c r="G80" s="22"/>
      <c r="H80" s="7"/>
      <c r="I80" s="71"/>
      <c r="J80" s="66"/>
    </row>
    <row r="81" spans="1:19" ht="23.1" customHeight="1">
      <c r="A81" s="1"/>
      <c r="B81" s="23" t="str">
        <f>[19]реквизиты!$A$8</f>
        <v>Гл. секретарь, судья ВК</v>
      </c>
      <c r="C81" s="7"/>
      <c r="D81" s="7"/>
      <c r="E81" s="27"/>
      <c r="F81" s="23">
        <f>призеры!F68</f>
        <v>0</v>
      </c>
      <c r="G81" s="23"/>
      <c r="H81" s="6"/>
      <c r="I81" s="71"/>
    </row>
    <row r="82" spans="1:19" ht="23.1" customHeight="1">
      <c r="C82" s="1"/>
      <c r="F82" s="142">
        <f>призеры!F69</f>
        <v>0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A43:A46"/>
    <mergeCell ref="A50:A53"/>
    <mergeCell ref="A57:A60"/>
    <mergeCell ref="A64:A67"/>
    <mergeCell ref="A71:A74"/>
    <mergeCell ref="A8:A11"/>
    <mergeCell ref="A15:A18"/>
    <mergeCell ref="A22:A25"/>
    <mergeCell ref="A29:A32"/>
    <mergeCell ref="A36:A39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</mergeCells>
  <conditionalFormatting sqref="G21 G28 G35 G42 G49 G56 G63 G70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3"/>
  <sheetViews>
    <sheetView workbookViewId="0">
      <selection activeCell="F82" sqref="F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67" t="s">
        <v>7</v>
      </c>
      <c r="B1" s="167"/>
      <c r="C1" s="167"/>
      <c r="D1" s="167"/>
      <c r="E1" s="167"/>
      <c r="F1" s="167"/>
      <c r="G1" s="167"/>
      <c r="H1" s="167"/>
      <c r="I1" s="167"/>
    </row>
    <row r="2" spans="1:10" ht="29.25" customHeight="1">
      <c r="A2" s="170" t="str">
        <f>призеры!A2</f>
        <v>СПИСОК ПРИЗЕРОВ ДЕВУШКИ</v>
      </c>
      <c r="B2" s="170"/>
      <c r="C2" s="170"/>
      <c r="D2" s="170"/>
      <c r="E2" s="170"/>
      <c r="F2" s="170"/>
      <c r="G2" s="170"/>
      <c r="H2" s="170"/>
      <c r="I2" s="170"/>
    </row>
    <row r="3" spans="1:10" ht="39" customHeight="1">
      <c r="A3" s="195" t="str">
        <f>призеры!A3</f>
        <v>Первенство Оренбургской области по самбо среди девушек  2003-04г.р.  (15-16 лет)</v>
      </c>
      <c r="B3" s="195"/>
      <c r="C3" s="195"/>
      <c r="D3" s="195"/>
      <c r="E3" s="195"/>
      <c r="F3" s="195"/>
      <c r="G3" s="195"/>
      <c r="H3" s="195"/>
      <c r="I3" s="195"/>
    </row>
    <row r="4" spans="1:10" ht="16.5" customHeight="1" thickBot="1">
      <c r="A4" s="208" t="str">
        <f>призеры!A4</f>
        <v>15-16.02.2019г.                                              г.Оренбург</v>
      </c>
      <c r="B4" s="208"/>
      <c r="C4" s="208"/>
      <c r="D4" s="208"/>
      <c r="E4" s="208"/>
      <c r="F4" s="208"/>
      <c r="G4" s="208"/>
      <c r="H4" s="208"/>
      <c r="I4" s="208"/>
    </row>
    <row r="5" spans="1:10" ht="3.75" hidden="1" customHeight="1" thickBot="1">
      <c r="A5" s="170"/>
      <c r="B5" s="170"/>
      <c r="C5" s="170"/>
      <c r="D5" s="170"/>
      <c r="E5" s="170"/>
      <c r="F5" s="170"/>
      <c r="G5" s="170"/>
      <c r="H5" s="170"/>
      <c r="I5" s="170"/>
    </row>
    <row r="6" spans="1:10" ht="11.1" customHeight="1">
      <c r="B6" s="182" t="s">
        <v>0</v>
      </c>
      <c r="C6" s="184" t="s">
        <v>1</v>
      </c>
      <c r="D6" s="184" t="s">
        <v>2</v>
      </c>
      <c r="E6" s="184" t="s">
        <v>15</v>
      </c>
      <c r="F6" s="184" t="s">
        <v>16</v>
      </c>
      <c r="G6" s="174"/>
      <c r="H6" s="176" t="s">
        <v>3</v>
      </c>
      <c r="I6" s="178"/>
    </row>
    <row r="7" spans="1:10" ht="13.5" customHeight="1" thickBot="1">
      <c r="B7" s="183"/>
      <c r="C7" s="185"/>
      <c r="D7" s="185"/>
      <c r="E7" s="185"/>
      <c r="F7" s="185"/>
      <c r="G7" s="175"/>
      <c r="H7" s="177"/>
      <c r="I7" s="178"/>
    </row>
    <row r="8" spans="1:10" ht="23.1" hidden="1" customHeight="1">
      <c r="A8" s="205" t="s">
        <v>8</v>
      </c>
      <c r="B8" s="56" t="s">
        <v>4</v>
      </c>
      <c r="C8" s="36" t="e">
        <f>[4]ит.пр!C6</f>
        <v>#N/A</v>
      </c>
      <c r="D8" s="36" t="e">
        <f>[4]ит.пр!D6</f>
        <v>#N/A</v>
      </c>
      <c r="E8" s="36" t="e">
        <f>[4]ит.пр!E6</f>
        <v>#N/A</v>
      </c>
      <c r="F8" s="36" t="e">
        <f>[4]ит.пр!F6</f>
        <v>#N/A</v>
      </c>
      <c r="G8" s="61" t="e">
        <f>[4]ит.пр!G6</f>
        <v>#N/A</v>
      </c>
      <c r="H8" s="37" t="e">
        <f>[4]ит.пр!H6</f>
        <v>#N/A</v>
      </c>
      <c r="I8" s="172"/>
      <c r="J8" s="171"/>
    </row>
    <row r="9" spans="1:10" ht="23.1" hidden="1" customHeight="1">
      <c r="A9" s="206"/>
      <c r="B9" s="57" t="s">
        <v>5</v>
      </c>
      <c r="C9" s="35" t="e">
        <f>[4]ит.пр!C7</f>
        <v>#N/A</v>
      </c>
      <c r="D9" s="35" t="e">
        <f>[4]ит.пр!D7</f>
        <v>#N/A</v>
      </c>
      <c r="E9" s="35" t="e">
        <f>[4]ит.пр!E7</f>
        <v>#N/A</v>
      </c>
      <c r="F9" s="35" t="e">
        <f>[4]ит.пр!F7</f>
        <v>#N/A</v>
      </c>
      <c r="G9" s="62" t="e">
        <f>[4]ит.пр!G7</f>
        <v>#N/A</v>
      </c>
      <c r="H9" s="38" t="e">
        <f>[4]ит.пр!H7</f>
        <v>#N/A</v>
      </c>
      <c r="I9" s="172"/>
      <c r="J9" s="171"/>
    </row>
    <row r="10" spans="1:10" ht="23.1" hidden="1" customHeight="1">
      <c r="A10" s="206"/>
      <c r="B10" s="58" t="s">
        <v>6</v>
      </c>
      <c r="C10" s="35" t="e">
        <f>[4]ит.пр!C8</f>
        <v>#N/A</v>
      </c>
      <c r="D10" s="35" t="e">
        <f>[4]ит.пр!D8</f>
        <v>#N/A</v>
      </c>
      <c r="E10" s="35" t="e">
        <f>[4]ит.пр!E8</f>
        <v>#N/A</v>
      </c>
      <c r="F10" s="35" t="e">
        <f>[4]ит.пр!F8</f>
        <v>#N/A</v>
      </c>
      <c r="G10" s="62" t="e">
        <f>[4]ит.пр!G8</f>
        <v>#N/A</v>
      </c>
      <c r="H10" s="38" t="e">
        <f>[4]ит.пр!H8</f>
        <v>#N/A</v>
      </c>
      <c r="I10" s="172"/>
      <c r="J10" s="171"/>
    </row>
    <row r="11" spans="1:10" ht="23.1" hidden="1" customHeight="1" thickBot="1">
      <c r="A11" s="207"/>
      <c r="B11" s="60" t="s">
        <v>6</v>
      </c>
      <c r="C11" s="39" t="e">
        <f>[4]ит.пр!C9</f>
        <v>#N/A</v>
      </c>
      <c r="D11" s="39" t="e">
        <f>[4]ит.пр!D9</f>
        <v>#N/A</v>
      </c>
      <c r="E11" s="39" t="e">
        <f>[4]ит.пр!E9</f>
        <v>#N/A</v>
      </c>
      <c r="F11" s="39" t="e">
        <f>[4]ит.пр!F9</f>
        <v>#N/A</v>
      </c>
      <c r="G11" s="63" t="e">
        <f>[4]ит.пр!G9</f>
        <v>#N/A</v>
      </c>
      <c r="H11" s="40" t="e">
        <f>[4]ит.пр!H9</f>
        <v>#N/A</v>
      </c>
      <c r="I11" s="172"/>
      <c r="J11" s="171"/>
    </row>
    <row r="12" spans="1:10" ht="23.1" hidden="1" customHeight="1">
      <c r="A12" s="54"/>
      <c r="B12" s="80" t="s">
        <v>11</v>
      </c>
      <c r="C12" s="52" t="e">
        <f>[4]ит.пр!C10</f>
        <v>#N/A</v>
      </c>
      <c r="D12" s="52" t="e">
        <f>[4]ит.пр!D10</f>
        <v>#N/A</v>
      </c>
      <c r="E12" s="52" t="e">
        <f>[4]ит.пр!E10</f>
        <v>#N/A</v>
      </c>
      <c r="F12" s="52" t="e">
        <f>[4]ит.пр!F10</f>
        <v>#N/A</v>
      </c>
      <c r="G12" s="81" t="e">
        <f>[4]ит.пр!G10</f>
        <v>#N/A</v>
      </c>
      <c r="H12" s="53" t="e">
        <f>[4]ит.пр!H10</f>
        <v>#N/A</v>
      </c>
      <c r="I12" s="173"/>
      <c r="J12" s="171"/>
    </row>
    <row r="13" spans="1:10" ht="23.1" hidden="1" customHeight="1" thickBot="1">
      <c r="A13" s="55"/>
      <c r="B13" s="60" t="s">
        <v>11</v>
      </c>
      <c r="C13" s="39" t="e">
        <f>[4]ит.пр!C11</f>
        <v>#N/A</v>
      </c>
      <c r="D13" s="39" t="e">
        <f>[4]ит.пр!D11</f>
        <v>#N/A</v>
      </c>
      <c r="E13" s="39" t="e">
        <f>[4]ит.пр!E11</f>
        <v>#N/A</v>
      </c>
      <c r="F13" s="39" t="e">
        <f>[4]ит.пр!F11</f>
        <v>#N/A</v>
      </c>
      <c r="G13" s="63" t="e">
        <f>[4]ит.пр!G11</f>
        <v>#N/A</v>
      </c>
      <c r="H13" s="40" t="e">
        <f>[4]ит.пр!H11</f>
        <v>#N/A</v>
      </c>
      <c r="I13" s="173"/>
      <c r="J13" s="171"/>
    </row>
    <row r="14" spans="1:10" ht="23.1" hidden="1" customHeight="1" thickBot="1">
      <c r="B14" s="8"/>
      <c r="C14" s="9"/>
      <c r="D14" s="9"/>
      <c r="E14" s="24"/>
      <c r="F14" s="9"/>
      <c r="G14" s="64"/>
      <c r="H14" s="9"/>
      <c r="I14" s="71"/>
      <c r="J14" s="171"/>
    </row>
    <row r="15" spans="1:10" ht="23.1" hidden="1" customHeight="1">
      <c r="A15" s="205" t="s">
        <v>9</v>
      </c>
      <c r="B15" s="33" t="s">
        <v>4</v>
      </c>
      <c r="C15" s="36" t="e">
        <f>[4]ит.пр!C6</f>
        <v>#N/A</v>
      </c>
      <c r="D15" s="36" t="e">
        <f>[4]ит.пр!D6</f>
        <v>#N/A</v>
      </c>
      <c r="E15" s="36" t="e">
        <f>[4]ит.пр!E6</f>
        <v>#N/A</v>
      </c>
      <c r="F15" s="36" t="e">
        <f>[4]ит.пр!F6</f>
        <v>#N/A</v>
      </c>
      <c r="G15" s="61" t="e">
        <f>[4]ит.пр!G6</f>
        <v>#N/A</v>
      </c>
      <c r="H15" s="37" t="e">
        <f>[4]ит.пр!H6</f>
        <v>#N/A</v>
      </c>
      <c r="I15" s="71"/>
      <c r="J15" s="171"/>
    </row>
    <row r="16" spans="1:10" ht="23.1" hidden="1" customHeight="1">
      <c r="A16" s="206"/>
      <c r="B16" s="68" t="s">
        <v>5</v>
      </c>
      <c r="C16" s="35" t="e">
        <f>[4]ит.пр!C7</f>
        <v>#N/A</v>
      </c>
      <c r="D16" s="35" t="e">
        <f>[4]ит.пр!D7</f>
        <v>#N/A</v>
      </c>
      <c r="E16" s="35" t="e">
        <f>[4]ит.пр!E7</f>
        <v>#N/A</v>
      </c>
      <c r="F16" s="35" t="e">
        <f>[4]ит.пр!F7</f>
        <v>#N/A</v>
      </c>
      <c r="G16" s="62" t="e">
        <f>[4]ит.пр!G7</f>
        <v>#N/A</v>
      </c>
      <c r="H16" s="38" t="e">
        <f>[4]ит.пр!H7</f>
        <v>#N/A</v>
      </c>
      <c r="I16" s="71"/>
    </row>
    <row r="17" spans="1:16" ht="23.1" hidden="1" customHeight="1">
      <c r="A17" s="206"/>
      <c r="B17" s="68" t="s">
        <v>6</v>
      </c>
      <c r="C17" s="35" t="e">
        <f>[4]ит.пр!C8</f>
        <v>#N/A</v>
      </c>
      <c r="D17" s="35" t="e">
        <f>[4]ит.пр!D8</f>
        <v>#N/A</v>
      </c>
      <c r="E17" s="35" t="e">
        <f>[4]ит.пр!E8</f>
        <v>#N/A</v>
      </c>
      <c r="F17" s="35" t="e">
        <f>[4]ит.пр!F8</f>
        <v>#N/A</v>
      </c>
      <c r="G17" s="62" t="e">
        <f>[4]ит.пр!G8</f>
        <v>#N/A</v>
      </c>
      <c r="H17" s="38" t="e">
        <f>[4]ит.пр!H8</f>
        <v>#N/A</v>
      </c>
      <c r="I17" s="71"/>
    </row>
    <row r="18" spans="1:16" ht="23.1" hidden="1" customHeight="1" thickBot="1">
      <c r="A18" s="207"/>
      <c r="B18" s="72" t="s">
        <v>6</v>
      </c>
      <c r="C18" s="39" t="e">
        <f>[4]ит.пр!C9</f>
        <v>#N/A</v>
      </c>
      <c r="D18" s="39" t="e">
        <f>[4]ит.пр!D9</f>
        <v>#N/A</v>
      </c>
      <c r="E18" s="39" t="e">
        <f>[4]ит.пр!E9</f>
        <v>#N/A</v>
      </c>
      <c r="F18" s="39" t="e">
        <f>[4]ит.пр!F9</f>
        <v>#N/A</v>
      </c>
      <c r="G18" s="63" t="e">
        <f>[4]ит.пр!G9</f>
        <v>#N/A</v>
      </c>
      <c r="H18" s="40" t="e">
        <f>[4]ит.пр!H9</f>
        <v>#N/A</v>
      </c>
      <c r="I18" s="173"/>
    </row>
    <row r="19" spans="1:16" ht="23.1" hidden="1" customHeight="1">
      <c r="A19" s="54"/>
      <c r="B19" s="70" t="s">
        <v>11</v>
      </c>
      <c r="C19" s="52" t="e">
        <f>[4]ит.пр!C10</f>
        <v>#N/A</v>
      </c>
      <c r="D19" s="52" t="e">
        <f>[4]ит.пр!D10</f>
        <v>#N/A</v>
      </c>
      <c r="E19" s="52" t="e">
        <f>[4]ит.пр!E10</f>
        <v>#N/A</v>
      </c>
      <c r="F19" s="52" t="e">
        <f>[4]ит.пр!F10</f>
        <v>#N/A</v>
      </c>
      <c r="G19" s="81" t="e">
        <f>[4]ит.пр!G10</f>
        <v>#N/A</v>
      </c>
      <c r="H19" s="53" t="e">
        <f>[4]ит.пр!H10</f>
        <v>#N/A</v>
      </c>
      <c r="I19" s="173"/>
    </row>
    <row r="20" spans="1:16" ht="23.1" hidden="1" customHeight="1" thickBot="1">
      <c r="A20" s="55"/>
      <c r="B20" s="72" t="s">
        <v>11</v>
      </c>
      <c r="C20" s="39" t="e">
        <f>[4]ит.пр!C11</f>
        <v>#N/A</v>
      </c>
      <c r="D20" s="39" t="e">
        <f>[4]ит.пр!D11</f>
        <v>#N/A</v>
      </c>
      <c r="E20" s="39" t="e">
        <f>[4]ит.пр!E11</f>
        <v>#N/A</v>
      </c>
      <c r="F20" s="39" t="e">
        <f>[4]ит.пр!F11</f>
        <v>#N/A</v>
      </c>
      <c r="G20" s="63" t="e">
        <f>[4]ит.пр!G11</f>
        <v>#N/A</v>
      </c>
      <c r="H20" s="40" t="e">
        <f>[4]ит.пр!H11</f>
        <v>#N/A</v>
      </c>
      <c r="I20" s="11"/>
    </row>
    <row r="21" spans="1:16" ht="23.1" hidden="1" customHeight="1" thickBot="1">
      <c r="B21" s="13"/>
      <c r="C21" s="9"/>
      <c r="D21" s="9"/>
      <c r="E21" s="24"/>
      <c r="F21" s="9"/>
      <c r="G21" s="9"/>
      <c r="H21" s="9"/>
      <c r="I21" s="71"/>
      <c r="J21" s="66"/>
    </row>
    <row r="22" spans="1:16" ht="23.1" hidden="1" customHeight="1">
      <c r="A22" s="205" t="s">
        <v>17</v>
      </c>
      <c r="B22" s="33" t="s">
        <v>4</v>
      </c>
      <c r="C22" s="36" t="e">
        <f>[2]ит.пр!C6</f>
        <v>#N/A</v>
      </c>
      <c r="D22" s="36" t="e">
        <f>[2]ит.пр!D6</f>
        <v>#N/A</v>
      </c>
      <c r="E22" s="36" t="e">
        <f>[2]ит.пр!E6</f>
        <v>#N/A</v>
      </c>
      <c r="F22" s="36" t="e">
        <f>[2]ит.пр!F6</f>
        <v>#N/A</v>
      </c>
      <c r="G22" s="61" t="e">
        <f>[2]ит.пр!G6</f>
        <v>#N/A</v>
      </c>
      <c r="H22" s="37" t="e">
        <f>[2]ит.пр!H6</f>
        <v>#N/A</v>
      </c>
      <c r="I22" s="71"/>
      <c r="J22" s="66"/>
    </row>
    <row r="23" spans="1:16" ht="23.1" hidden="1" customHeight="1">
      <c r="A23" s="206"/>
      <c r="B23" s="68" t="s">
        <v>5</v>
      </c>
      <c r="C23" s="35" t="e">
        <f>[2]ит.пр!C7</f>
        <v>#N/A</v>
      </c>
      <c r="D23" s="35" t="e">
        <f>[2]ит.пр!D7</f>
        <v>#N/A</v>
      </c>
      <c r="E23" s="35" t="e">
        <f>[2]ит.пр!E7</f>
        <v>#N/A</v>
      </c>
      <c r="F23" s="35" t="e">
        <f>[2]ит.пр!F7</f>
        <v>#N/A</v>
      </c>
      <c r="G23" s="62" t="e">
        <f>[2]ит.пр!G7</f>
        <v>#N/A</v>
      </c>
      <c r="H23" s="38" t="e">
        <f>[2]ит.пр!H7</f>
        <v>#N/A</v>
      </c>
      <c r="I23" s="71"/>
      <c r="J23" s="66"/>
    </row>
    <row r="24" spans="1:16" ht="23.1" hidden="1" customHeight="1">
      <c r="A24" s="206"/>
      <c r="B24" s="68" t="s">
        <v>6</v>
      </c>
      <c r="C24" s="35" t="e">
        <f>[2]ит.пр!C8</f>
        <v>#N/A</v>
      </c>
      <c r="D24" s="35" t="e">
        <f>[2]ит.пр!D8</f>
        <v>#N/A</v>
      </c>
      <c r="E24" s="35" t="e">
        <f>[2]ит.пр!E8</f>
        <v>#N/A</v>
      </c>
      <c r="F24" s="35" t="e">
        <f>[2]ит.пр!F8</f>
        <v>#N/A</v>
      </c>
      <c r="G24" s="62" t="e">
        <f>[2]ит.пр!G8</f>
        <v>#N/A</v>
      </c>
      <c r="H24" s="38" t="e">
        <f>[2]ит.пр!H8</f>
        <v>#N/A</v>
      </c>
      <c r="I24" s="71"/>
      <c r="J24" s="66"/>
    </row>
    <row r="25" spans="1:16" ht="23.1" hidden="1" customHeight="1" thickBot="1">
      <c r="A25" s="207"/>
      <c r="B25" s="72" t="s">
        <v>6</v>
      </c>
      <c r="C25" s="39" t="e">
        <f>[2]ит.пр!C9</f>
        <v>#N/A</v>
      </c>
      <c r="D25" s="39" t="e">
        <f>[2]ит.пр!D9</f>
        <v>#N/A</v>
      </c>
      <c r="E25" s="39" t="e">
        <f>[2]ит.пр!E9</f>
        <v>#N/A</v>
      </c>
      <c r="F25" s="39" t="e">
        <f>[2]ит.пр!F9</f>
        <v>#N/A</v>
      </c>
      <c r="G25" s="63" t="e">
        <f>[2]ит.пр!G9</f>
        <v>#N/A</v>
      </c>
      <c r="H25" s="40" t="e">
        <f>[2]ит.пр!H9</f>
        <v>#N/A</v>
      </c>
      <c r="I25" s="71"/>
    </row>
    <row r="26" spans="1:16" ht="23.1" hidden="1" customHeight="1">
      <c r="A26" s="54"/>
      <c r="B26" s="70" t="s">
        <v>11</v>
      </c>
      <c r="C26" s="52" t="e">
        <f>[2]ит.пр!C10</f>
        <v>#N/A</v>
      </c>
      <c r="D26" s="52" t="e">
        <f>[2]ит.пр!D10</f>
        <v>#N/A</v>
      </c>
      <c r="E26" s="52" t="e">
        <f>[2]ит.пр!E10</f>
        <v>#N/A</v>
      </c>
      <c r="F26" s="52" t="e">
        <f>[2]ит.пр!F10</f>
        <v>#N/A</v>
      </c>
      <c r="G26" s="81" t="e">
        <f>[2]ит.пр!G10</f>
        <v>#N/A</v>
      </c>
      <c r="H26" s="53" t="e">
        <f>[2]ит.пр!H10</f>
        <v>#N/A</v>
      </c>
      <c r="I26" s="71"/>
      <c r="L26" s="16"/>
      <c r="M26" s="17"/>
      <c r="N26" s="16"/>
      <c r="O26" s="18"/>
      <c r="P26" s="34"/>
    </row>
    <row r="27" spans="1:16" ht="23.1" hidden="1" customHeight="1" thickBot="1">
      <c r="A27" s="55"/>
      <c r="B27" s="72" t="s">
        <v>11</v>
      </c>
      <c r="C27" s="39" t="e">
        <f>[2]ит.пр!C11</f>
        <v>#N/A</v>
      </c>
      <c r="D27" s="39" t="e">
        <f>[2]ит.пр!D11</f>
        <v>#N/A</v>
      </c>
      <c r="E27" s="39" t="e">
        <f>[2]ит.пр!E11</f>
        <v>#N/A</v>
      </c>
      <c r="F27" s="39" t="e">
        <f>[2]ит.пр!F11</f>
        <v>#N/A</v>
      </c>
      <c r="G27" s="63" t="e">
        <f>[2]ит.пр!G11</f>
        <v>#N/A</v>
      </c>
      <c r="H27" s="40" t="e">
        <f>[2]ит.пр!H11</f>
        <v>#N/A</v>
      </c>
      <c r="I27" s="11"/>
    </row>
    <row r="28" spans="1:16" ht="23.1" hidden="1" customHeight="1" thickBot="1">
      <c r="A28" s="29"/>
      <c r="B28" s="12"/>
      <c r="C28" s="34"/>
      <c r="D28" s="15"/>
      <c r="E28" s="15"/>
      <c r="F28" s="16"/>
      <c r="G28" s="9"/>
      <c r="H28" s="19"/>
      <c r="I28" s="71"/>
      <c r="J28" s="66"/>
    </row>
    <row r="29" spans="1:16" ht="23.1" hidden="1" customHeight="1">
      <c r="A29" s="205" t="s">
        <v>18</v>
      </c>
      <c r="B29" s="33" t="s">
        <v>4</v>
      </c>
      <c r="C29" s="36" t="str">
        <f>[13]Ит.пр!C6</f>
        <v>ЯГУНОВ Максим Дмитриевич</v>
      </c>
      <c r="D29" s="36" t="str">
        <f>[13]Ит.пр!D6</f>
        <v>24.08.00, КМС</v>
      </c>
      <c r="E29" s="36" t="str">
        <f>[13]Ит.пр!E6</f>
        <v>СФО</v>
      </c>
      <c r="F29" s="36" t="str">
        <f>[13]Ит.пр!F6</f>
        <v>Кемеровская, Кемерово, МО</v>
      </c>
      <c r="G29" s="61">
        <f>[13]Ит.пр!G6</f>
        <v>0</v>
      </c>
      <c r="H29" s="37" t="str">
        <f>[13]Ит.пр!H6</f>
        <v>Шиянов С.А.</v>
      </c>
      <c r="I29" s="71"/>
      <c r="J29" s="66"/>
    </row>
    <row r="30" spans="1:16" ht="23.1" hidden="1" customHeight="1">
      <c r="A30" s="206"/>
      <c r="B30" s="68" t="s">
        <v>5</v>
      </c>
      <c r="C30" s="35" t="str">
        <f>[13]Ит.пр!C7</f>
        <v>САДУАКАСОВ Нурсултан Алексеевич</v>
      </c>
      <c r="D30" s="35" t="str">
        <f>[13]Ит.пр!D7</f>
        <v>24.08.00, КМС</v>
      </c>
      <c r="E30" s="35" t="str">
        <f>[13]Ит.пр!E7</f>
        <v>СФО</v>
      </c>
      <c r="F30" s="35" t="str">
        <f>[13]Ит.пр!F7</f>
        <v>Р.Алтай, Г-Алтайск, Сдюшор</v>
      </c>
      <c r="G30" s="62">
        <f>[13]Ит.пр!G7</f>
        <v>0</v>
      </c>
      <c r="H30" s="38" t="str">
        <f>[13]Ит.пр!H7</f>
        <v>Аткунов С.Ю. Межеткенов Р.А.</v>
      </c>
      <c r="I30" s="71"/>
      <c r="J30" s="66"/>
    </row>
    <row r="31" spans="1:16" ht="23.1" hidden="1" customHeight="1">
      <c r="A31" s="206"/>
      <c r="B31" s="68" t="s">
        <v>6</v>
      </c>
      <c r="C31" s="35" t="str">
        <f>[13]Ит.пр!C8</f>
        <v>АЛЕСКЕРОВ Руфат Шохрат оглы</v>
      </c>
      <c r="D31" s="35" t="str">
        <f>[13]Ит.пр!D8</f>
        <v>24.08.00, КМС</v>
      </c>
      <c r="E31" s="35" t="str">
        <f>[13]Ит.пр!E8</f>
        <v>СФО</v>
      </c>
      <c r="F31" s="35" t="str">
        <f>[13]Ит.пр!F8</f>
        <v>Новосибирская, Новосибирск, МО</v>
      </c>
      <c r="G31" s="62">
        <f>[13]Ит.пр!G8</f>
        <v>0</v>
      </c>
      <c r="H31" s="38" t="str">
        <f>[13]Ит.пр!H8</f>
        <v>Меньщиков С.М. Копенкин А.В.</v>
      </c>
      <c r="I31" s="71"/>
      <c r="J31" s="66"/>
    </row>
    <row r="32" spans="1:16" ht="23.1" hidden="1" customHeight="1" thickBot="1">
      <c r="A32" s="207"/>
      <c r="B32" s="72" t="s">
        <v>6</v>
      </c>
      <c r="C32" s="39" t="str">
        <f>[13]Ит.пр!C9</f>
        <v>РАХМАТУЛОЕВ Абубакр Нусратулоевич</v>
      </c>
      <c r="D32" s="39" t="str">
        <f>[13]Ит.пр!D9</f>
        <v>24.08.00, КМС</v>
      </c>
      <c r="E32" s="39" t="str">
        <f>[13]Ит.пр!E9</f>
        <v>СФО</v>
      </c>
      <c r="F32" s="39" t="str">
        <f>[13]Ит.пр!F9</f>
        <v>Новосибирская, Новосибирск, МО</v>
      </c>
      <c r="G32" s="63">
        <f>[13]Ит.пр!G9</f>
        <v>0</v>
      </c>
      <c r="H32" s="40" t="str">
        <f>[13]Ит.пр!H9</f>
        <v>Корюкин О.Н.</v>
      </c>
      <c r="I32" s="71"/>
    </row>
    <row r="33" spans="1:10" ht="23.1" hidden="1" customHeight="1">
      <c r="A33" s="84"/>
      <c r="B33" s="70" t="s">
        <v>11</v>
      </c>
      <c r="C33" s="52" t="str">
        <f>[13]Ит.пр!C10</f>
        <v>ЦЫДЕМПИЛОВ Владимир Валерьевич</v>
      </c>
      <c r="D33" s="52" t="str">
        <f>[13]Ит.пр!D10</f>
        <v>24.08.00, КМС</v>
      </c>
      <c r="E33" s="52" t="str">
        <f>[13]Ит.пр!E10</f>
        <v>СФО</v>
      </c>
      <c r="F33" s="52" t="str">
        <f>[13]Ит.пр!F10</f>
        <v>Р.Бурятия, Улан-Удэ</v>
      </c>
      <c r="G33" s="81">
        <f>[13]Ит.пр!G10</f>
        <v>0</v>
      </c>
      <c r="H33" s="53" t="str">
        <f>[13]Ит.пр!H10</f>
        <v>Доржидеров Ю.А.</v>
      </c>
      <c r="I33" s="71"/>
    </row>
    <row r="34" spans="1:10" ht="23.1" hidden="1" customHeight="1" thickBot="1">
      <c r="A34" s="83"/>
      <c r="B34" s="72" t="s">
        <v>11</v>
      </c>
      <c r="C34" s="39" t="str">
        <f>[13]Ит.пр!C11</f>
        <v>ЦЫРЕНОВ Баясхалан Гермажапович</v>
      </c>
      <c r="D34" s="39" t="str">
        <f>[13]Ит.пр!D11</f>
        <v>24.08.00, КМС</v>
      </c>
      <c r="E34" s="39" t="str">
        <f>[13]Ит.пр!E11</f>
        <v>СФО</v>
      </c>
      <c r="F34" s="39" t="str">
        <f>[13]Ит.пр!F11</f>
        <v>Р.Бурятия, Улан-Удэ</v>
      </c>
      <c r="G34" s="63">
        <f>[13]Ит.пр!G11</f>
        <v>0</v>
      </c>
      <c r="H34" s="40" t="str">
        <f>[13]Ит.пр!H11</f>
        <v>Санжиев Т.Ж.</v>
      </c>
      <c r="I34" s="71"/>
    </row>
    <row r="35" spans="1:10" ht="23.1" hidden="1" customHeight="1" thickBot="1">
      <c r="A35" s="29"/>
      <c r="B35" s="12"/>
      <c r="C35" s="34"/>
      <c r="D35" s="15"/>
      <c r="E35" s="15"/>
      <c r="F35" s="16"/>
      <c r="G35" s="73"/>
      <c r="H35" s="19"/>
      <c r="I35" s="71"/>
      <c r="J35" s="66"/>
    </row>
    <row r="36" spans="1:10" ht="23.1" hidden="1" customHeight="1">
      <c r="A36" s="205" t="s">
        <v>13</v>
      </c>
      <c r="B36" s="33" t="s">
        <v>4</v>
      </c>
      <c r="C36" s="36" t="str">
        <f>[14]ит.пр!C6</f>
        <v>САЯПИНА Виолетта Витальевна</v>
      </c>
      <c r="D36" s="36" t="str">
        <f>[14]ит.пр!D6</f>
        <v>26.04.96,  МС</v>
      </c>
      <c r="E36" s="36" t="str">
        <f>[14]ит.пр!E6</f>
        <v>ПФО</v>
      </c>
      <c r="F36" s="36" t="str">
        <f>[14]ит.пр!F6</f>
        <v>Нижегородская, Кстово</v>
      </c>
      <c r="G36" s="61">
        <f>[14]ит.пр!G6</f>
        <v>0</v>
      </c>
      <c r="H36" s="37" t="str">
        <f>[14]ит.пр!H6</f>
        <v xml:space="preserve">Кожемякин В.С. </v>
      </c>
      <c r="I36" s="71"/>
      <c r="J36" s="66"/>
    </row>
    <row r="37" spans="1:10" ht="23.1" hidden="1" customHeight="1">
      <c r="A37" s="206"/>
      <c r="B37" s="68" t="s">
        <v>5</v>
      </c>
      <c r="C37" s="35" t="str">
        <f>[14]ит.пр!C7</f>
        <v>ЛЯНКА Алина Николаевна</v>
      </c>
      <c r="D37" s="35" t="str">
        <f>[14]ит.пр!D7</f>
        <v>06.05.96, КМС</v>
      </c>
      <c r="E37" s="35" t="str">
        <f>[14]ит.пр!E7</f>
        <v>МОС</v>
      </c>
      <c r="F37" s="35" t="str">
        <f>[14]ит.пр!F7</f>
        <v>Москва</v>
      </c>
      <c r="G37" s="62">
        <f>[14]ит.пр!G7</f>
        <v>0</v>
      </c>
      <c r="H37" s="38" t="str">
        <f>[14]ит.пр!H7</f>
        <v>Насыров Е.Г.</v>
      </c>
      <c r="I37" s="71"/>
      <c r="J37" s="66"/>
    </row>
    <row r="38" spans="1:10" ht="23.1" hidden="1" customHeight="1">
      <c r="A38" s="206"/>
      <c r="B38" s="68" t="s">
        <v>6</v>
      </c>
      <c r="C38" s="35" t="str">
        <f>[14]ит.пр!C8</f>
        <v>СУСЛОВА Екатерина Алексеевна</v>
      </c>
      <c r="D38" s="35" t="str">
        <f>[14]ит.пр!D8</f>
        <v>21.06.95, КМС</v>
      </c>
      <c r="E38" s="35" t="str">
        <f>[14]ит.пр!E8</f>
        <v>УФО</v>
      </c>
      <c r="F38" s="35" t="str">
        <f>[14]ит.пр!F8</f>
        <v xml:space="preserve">Свердловская, Н.Тагил, </v>
      </c>
      <c r="G38" s="62">
        <f>[14]ит.пр!G8</f>
        <v>0</v>
      </c>
      <c r="H38" s="38" t="str">
        <f>[14]ит.пр!H8</f>
        <v>Перминов И.Р.</v>
      </c>
      <c r="I38" s="71"/>
      <c r="J38" s="66"/>
    </row>
    <row r="39" spans="1:10" ht="23.1" hidden="1" customHeight="1" thickBot="1">
      <c r="A39" s="207"/>
      <c r="B39" s="72" t="s">
        <v>6</v>
      </c>
      <c r="C39" s="39" t="str">
        <f>[14]ит.пр!C9</f>
        <v>ВЕРЕДЕНКО Дарья Андреевна</v>
      </c>
      <c r="D39" s="39" t="str">
        <f>[14]ит.пр!D9</f>
        <v>12.06.95,  МС</v>
      </c>
      <c r="E39" s="39" t="str">
        <f>[14]ит.пр!E9</f>
        <v>ДВФО</v>
      </c>
      <c r="F39" s="39" t="str">
        <f>[14]ит.пр!F9</f>
        <v>Приморский,  Владивосток</v>
      </c>
      <c r="G39" s="63">
        <f>[14]ит.пр!G9</f>
        <v>0</v>
      </c>
      <c r="H39" s="40" t="str">
        <f>[14]ит.пр!H9</f>
        <v>Леонтьев Ю.А. Фалеева Н.А.</v>
      </c>
      <c r="I39" s="65" t="s">
        <v>14</v>
      </c>
    </row>
    <row r="40" spans="1:10" ht="23.1" hidden="1" customHeight="1">
      <c r="A40" s="54"/>
      <c r="B40" s="70" t="s">
        <v>11</v>
      </c>
      <c r="C40" s="52" t="str">
        <f>[14]ит.пр!C10</f>
        <v>МИНДУБАЕВА Регина Фидаильевна</v>
      </c>
      <c r="D40" s="52" t="str">
        <f>[14]ит.пр!D10</f>
        <v>10.09.98, КМС</v>
      </c>
      <c r="E40" s="52" t="str">
        <f>[14]ит.пр!E10</f>
        <v>ПФО</v>
      </c>
      <c r="F40" s="52" t="str">
        <f>[14]ит.пр!F10</f>
        <v>Чувашская, Чебоксары</v>
      </c>
      <c r="G40" s="81">
        <f>[14]ит.пр!G10</f>
        <v>0</v>
      </c>
      <c r="H40" s="53" t="str">
        <f>[14]ит.пр!H10</f>
        <v xml:space="preserve">Пегасов С.В. </v>
      </c>
      <c r="I40" s="71"/>
    </row>
    <row r="41" spans="1:10" ht="23.1" hidden="1" customHeight="1" thickBot="1">
      <c r="A41" s="55"/>
      <c r="B41" s="72" t="s">
        <v>11</v>
      </c>
      <c r="C41" s="39" t="str">
        <f>[14]ит.пр!C11</f>
        <v>ПОСЫЛКИНА Олеся Юрьевна</v>
      </c>
      <c r="D41" s="39" t="str">
        <f>[14]ит.пр!D11</f>
        <v>01.01.99, 1р</v>
      </c>
      <c r="E41" s="39" t="str">
        <f>[14]ит.пр!E11</f>
        <v>ПФО</v>
      </c>
      <c r="F41" s="39" t="str">
        <f>[14]ит.пр!F11</f>
        <v xml:space="preserve">Нижегородская, Павлово, </v>
      </c>
      <c r="G41" s="63">
        <f>[14]ит.пр!G11</f>
        <v>0</v>
      </c>
      <c r="H41" s="40" t="str">
        <f>[14]ит.пр!H11</f>
        <v>Косов А.А.</v>
      </c>
      <c r="I41" s="71"/>
    </row>
    <row r="42" spans="1:10" ht="23.1" hidden="1" customHeight="1" thickBot="1">
      <c r="B42" s="42"/>
      <c r="C42" s="43"/>
      <c r="D42" s="43"/>
      <c r="E42" s="44"/>
      <c r="F42" s="43"/>
      <c r="G42" s="43"/>
      <c r="H42" s="45"/>
      <c r="I42" s="71"/>
      <c r="J42" s="66"/>
    </row>
    <row r="43" spans="1:10" ht="23.1" customHeight="1">
      <c r="A43" s="205" t="str">
        <f>призеры!A41</f>
        <v>52 кг</v>
      </c>
      <c r="B43" s="97" t="s">
        <v>4</v>
      </c>
      <c r="C43" s="36" t="str">
        <f>призеры!C41</f>
        <v>ланкина вероника</v>
      </c>
      <c r="D43" s="36">
        <f>призеры!D41</f>
        <v>37706</v>
      </c>
      <c r="E43" s="36" t="str">
        <f>призеры!E41</f>
        <v>ПФО</v>
      </c>
      <c r="F43" s="36" t="str">
        <f>призеры!F41</f>
        <v>Кувандык</v>
      </c>
      <c r="G43" s="36"/>
      <c r="H43" s="37" t="str">
        <f>призеры!H41</f>
        <v>Бикбердина М.Х.</v>
      </c>
      <c r="I43" s="71"/>
      <c r="J43" s="66"/>
    </row>
    <row r="44" spans="1:10" ht="23.1" customHeight="1">
      <c r="A44" s="206"/>
      <c r="B44" s="58" t="s">
        <v>5</v>
      </c>
      <c r="C44" s="128" t="str">
        <f>призеры!C42</f>
        <v>камалова шахназа</v>
      </c>
      <c r="D44" s="128">
        <f>призеры!D42</f>
        <v>38340</v>
      </c>
      <c r="E44" s="128" t="str">
        <f>призеры!E42</f>
        <v>ПФО</v>
      </c>
      <c r="F44" s="128" t="str">
        <f>призеры!F42</f>
        <v>Соль-Илецк</v>
      </c>
      <c r="G44" s="128"/>
      <c r="H44" s="129" t="str">
        <f>призеры!H42</f>
        <v xml:space="preserve">Султанов Ф.Н. </v>
      </c>
      <c r="I44" s="71"/>
      <c r="J44" s="66"/>
    </row>
    <row r="45" spans="1:10" ht="23.1" customHeight="1">
      <c r="A45" s="206"/>
      <c r="B45" s="58" t="s">
        <v>6</v>
      </c>
      <c r="C45" s="128" t="str">
        <f>призеры!C43</f>
        <v>пронькина эвелина</v>
      </c>
      <c r="D45" s="128">
        <f>призеры!D43</f>
        <v>38470</v>
      </c>
      <c r="E45" s="128" t="str">
        <f>призеры!E43</f>
        <v>ПФО</v>
      </c>
      <c r="F45" s="128" t="str">
        <f>призеры!F43</f>
        <v>Соль-Илецк</v>
      </c>
      <c r="G45" s="128"/>
      <c r="H45" s="129" t="str">
        <f>призеры!H43</f>
        <v>Кожевников Н.С.</v>
      </c>
      <c r="I45" s="71"/>
      <c r="J45" s="66"/>
    </row>
    <row r="46" spans="1:10" ht="23.1" customHeight="1" thickBot="1">
      <c r="A46" s="207"/>
      <c r="B46" s="60" t="s">
        <v>6</v>
      </c>
      <c r="C46" s="130" t="str">
        <f>призеры!C44</f>
        <v>логинова арина</v>
      </c>
      <c r="D46" s="130">
        <f>призеры!D44</f>
        <v>38552</v>
      </c>
      <c r="E46" s="130" t="str">
        <f>призеры!E44</f>
        <v>ПФО</v>
      </c>
      <c r="F46" s="130" t="str">
        <f>призеры!F44</f>
        <v>Медногорск</v>
      </c>
      <c r="G46" s="130"/>
      <c r="H46" s="131" t="str">
        <f>призеры!H44</f>
        <v>Бодрин Р.Р. Умбетов Т.А.</v>
      </c>
      <c r="I46" s="71"/>
    </row>
    <row r="47" spans="1:10" ht="23.1" hidden="1" customHeight="1">
      <c r="A47" s="54"/>
      <c r="B47" s="91" t="s">
        <v>11</v>
      </c>
      <c r="C47" s="52" t="str">
        <f>[15]Ит.пр!C10</f>
        <v>КУЗНЕЦОВ Леонид Михайлович</v>
      </c>
      <c r="D47" s="52" t="str">
        <f>[15]Ит.пр!D10</f>
        <v>03.04.00, КМС</v>
      </c>
      <c r="E47" s="52" t="str">
        <f>[15]Ит.пр!E10</f>
        <v>СФО</v>
      </c>
      <c r="F47" s="52" t="str">
        <f>[15]Ит.пр!F10</f>
        <v>Кемеровская, Прокопьевск</v>
      </c>
      <c r="G47" s="81">
        <f>[15]Ит.пр!G10</f>
        <v>0</v>
      </c>
      <c r="H47" s="52" t="str">
        <f>[15]Ит.пр!H10</f>
        <v>Баглаев В.Г.</v>
      </c>
      <c r="I47" s="71"/>
    </row>
    <row r="48" spans="1:10" ht="23.1" hidden="1" customHeight="1" thickBot="1">
      <c r="A48" s="55"/>
      <c r="B48" s="60" t="s">
        <v>11</v>
      </c>
      <c r="C48" s="35" t="str">
        <f>[15]Ит.пр!C11</f>
        <v>МАМЕДОВ Мехман Габил Оглы</v>
      </c>
      <c r="D48" s="35" t="str">
        <f>[15]Ит.пр!D11</f>
        <v>23.02,01, 1р</v>
      </c>
      <c r="E48" s="35" t="str">
        <f>[15]Ит.пр!E11</f>
        <v>СФО</v>
      </c>
      <c r="F48" s="35" t="str">
        <f>[15]Ит.пр!F11</f>
        <v>Р.Бурятия, Улан-Удэ</v>
      </c>
      <c r="G48" s="62">
        <f>[15]Ит.пр!G11</f>
        <v>0</v>
      </c>
      <c r="H48" s="35" t="str">
        <f>[15]Ит.пр!H11</f>
        <v>Сордия З.Х.</v>
      </c>
      <c r="I48" s="11"/>
    </row>
    <row r="49" spans="1:10" ht="23.1" customHeight="1" thickBot="1">
      <c r="B49" s="13"/>
      <c r="C49" s="98"/>
      <c r="D49" s="98"/>
      <c r="E49" s="99"/>
      <c r="F49" s="98"/>
      <c r="G49" s="100"/>
      <c r="H49" s="111"/>
      <c r="I49" s="71"/>
      <c r="J49" s="66"/>
    </row>
    <row r="50" spans="1:10" ht="23.1" customHeight="1">
      <c r="A50" s="205" t="str">
        <f>призеры!A48</f>
        <v>56 кг</v>
      </c>
      <c r="B50" s="97" t="s">
        <v>4</v>
      </c>
      <c r="C50" s="36" t="str">
        <f>призеры!C48</f>
        <v>кондяр кртистина</v>
      </c>
      <c r="D50" s="36">
        <f>призеры!D48</f>
        <v>38034</v>
      </c>
      <c r="E50" s="36" t="str">
        <f>призеры!E48</f>
        <v>ПФО</v>
      </c>
      <c r="F50" s="36" t="str">
        <f>призеры!F48</f>
        <v>Кувандык</v>
      </c>
      <c r="G50" s="36"/>
      <c r="H50" s="37" t="str">
        <f>призеры!H48</f>
        <v>Умбетов Т.А. Баширов Р.З.</v>
      </c>
      <c r="I50" s="71"/>
      <c r="J50" s="66"/>
    </row>
    <row r="51" spans="1:10" ht="23.1" customHeight="1">
      <c r="A51" s="206"/>
      <c r="B51" s="58" t="s">
        <v>5</v>
      </c>
      <c r="C51" s="35" t="str">
        <f>призеры!C49</f>
        <v>мотрич екатерина</v>
      </c>
      <c r="D51" s="35">
        <f>призеры!D49</f>
        <v>38269</v>
      </c>
      <c r="E51" s="35" t="str">
        <f>призеры!E49</f>
        <v>ПФО</v>
      </c>
      <c r="F51" s="35" t="str">
        <f>призеры!F49</f>
        <v>Орск "Юность"</v>
      </c>
      <c r="G51" s="35"/>
      <c r="H51" s="38" t="str">
        <f>призеры!H49</f>
        <v>Ашкрумов А.Р.</v>
      </c>
      <c r="I51" s="71"/>
      <c r="J51" s="66"/>
    </row>
    <row r="52" spans="1:10" ht="23.1" customHeight="1">
      <c r="A52" s="206"/>
      <c r="B52" s="58" t="s">
        <v>6</v>
      </c>
      <c r="C52" s="35" t="str">
        <f>призеры!C50</f>
        <v>тумаева виктория</v>
      </c>
      <c r="D52" s="35">
        <f>призеры!D50</f>
        <v>38526</v>
      </c>
      <c r="E52" s="35" t="str">
        <f>призеры!E50</f>
        <v>ПФО</v>
      </c>
      <c r="F52" s="35" t="str">
        <f>призеры!F50</f>
        <v>Северное</v>
      </c>
      <c r="G52" s="35"/>
      <c r="H52" s="38" t="str">
        <f>призеры!H50</f>
        <v>Кагиров Р.</v>
      </c>
      <c r="I52" s="71"/>
      <c r="J52" s="66"/>
    </row>
    <row r="53" spans="1:10" ht="23.1" customHeight="1" thickBot="1">
      <c r="A53" s="207"/>
      <c r="B53" s="60" t="s">
        <v>6</v>
      </c>
      <c r="C53" s="39" t="str">
        <f>призеры!C51</f>
        <v>идрисова маргарита</v>
      </c>
      <c r="D53" s="39">
        <f>призеры!D51</f>
        <v>38469</v>
      </c>
      <c r="E53" s="39" t="str">
        <f>призеры!E51</f>
        <v>ПФО</v>
      </c>
      <c r="F53" s="39" t="str">
        <f>призеры!F51</f>
        <v>ЗАТО Комаровский</v>
      </c>
      <c r="G53" s="39"/>
      <c r="H53" s="40" t="str">
        <f>призеры!H51</f>
        <v>Шаупкелов М.А. Трушковский А.С.</v>
      </c>
      <c r="I53" s="71"/>
    </row>
    <row r="54" spans="1:10" ht="23.1" hidden="1" customHeight="1">
      <c r="A54" s="84"/>
      <c r="B54" s="70" t="s">
        <v>11</v>
      </c>
      <c r="C54" s="52" t="str">
        <f>[16]Ит.пр!C10</f>
        <v>КУЗНЕЦОВ Леонид Михайлович</v>
      </c>
      <c r="D54" s="52" t="str">
        <f>[16]Ит.пр!D10</f>
        <v>03.04.00, КМС</v>
      </c>
      <c r="E54" s="52" t="str">
        <f>[16]Ит.пр!E10</f>
        <v>СФО</v>
      </c>
      <c r="F54" s="52" t="str">
        <f>[16]Ит.пр!F10</f>
        <v>Кемеровская, Прокопьевск</v>
      </c>
      <c r="G54" s="81"/>
      <c r="H54" s="53" t="str">
        <f>[16]Ит.пр!H10</f>
        <v>Баглаев В.Г.</v>
      </c>
      <c r="I54" s="71"/>
    </row>
    <row r="55" spans="1:10" ht="23.1" hidden="1" customHeight="1" thickBot="1">
      <c r="A55" s="83"/>
      <c r="B55" s="72" t="s">
        <v>11</v>
      </c>
      <c r="C55" s="39" t="str">
        <f>[16]Ит.пр!C11</f>
        <v>МАМЕДОВ Мехман Габил Оглы</v>
      </c>
      <c r="D55" s="39" t="str">
        <f>[16]Ит.пр!D11</f>
        <v>23.02,01, 1р</v>
      </c>
      <c r="E55" s="39" t="str">
        <f>[16]Ит.пр!E11</f>
        <v>СФО</v>
      </c>
      <c r="F55" s="39" t="str">
        <f>[16]Ит.пр!F11</f>
        <v>Р.Бурятия, Улан-Удэ</v>
      </c>
      <c r="G55" s="63"/>
      <c r="H55" s="40" t="str">
        <f>[16]Ит.пр!H11</f>
        <v>Сордия З.Х.</v>
      </c>
      <c r="I55" s="11"/>
    </row>
    <row r="56" spans="1:10" ht="23.1" customHeight="1" thickBot="1"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23.1" customHeight="1">
      <c r="A57" s="205" t="str">
        <f>призеры!A55</f>
        <v>60 кг</v>
      </c>
      <c r="B57" s="97" t="s">
        <v>4</v>
      </c>
      <c r="C57" s="36" t="str">
        <f>призеры!C55</f>
        <v>горланова дарья</v>
      </c>
      <c r="D57" s="36">
        <f>призеры!D55</f>
        <v>38179</v>
      </c>
      <c r="E57" s="36" t="str">
        <f>призеры!E55</f>
        <v>ПФО</v>
      </c>
      <c r="F57" s="36" t="str">
        <f>призеры!F55</f>
        <v>Орск "Юность"</v>
      </c>
      <c r="G57" s="36"/>
      <c r="H57" s="37" t="str">
        <f>призеры!H55</f>
        <v>Ашкрумов А.Р.</v>
      </c>
      <c r="I57" s="71"/>
      <c r="J57" s="66"/>
    </row>
    <row r="58" spans="1:10" ht="23.1" customHeight="1">
      <c r="A58" s="206"/>
      <c r="B58" s="58" t="s">
        <v>5</v>
      </c>
      <c r="C58" s="35" t="str">
        <f>призеры!C56</f>
        <v>малаева софья</v>
      </c>
      <c r="D58" s="35">
        <f>призеры!D56</f>
        <v>38195</v>
      </c>
      <c r="E58" s="35" t="str">
        <f>призеры!E56</f>
        <v>ПФО</v>
      </c>
      <c r="F58" s="35" t="str">
        <f>призеры!F56</f>
        <v>Оренбург</v>
      </c>
      <c r="G58" s="35"/>
      <c r="H58" s="38" t="str">
        <f>призеры!H56</f>
        <v>Кульбабенко Т.Б. Султангалиев Т.В.</v>
      </c>
      <c r="I58" s="71"/>
      <c r="J58" s="66"/>
    </row>
    <row r="59" spans="1:10" ht="23.1" customHeight="1">
      <c r="A59" s="206"/>
      <c r="B59" s="58" t="s">
        <v>6</v>
      </c>
      <c r="C59" s="128" t="str">
        <f>призеры!C57</f>
        <v>ПОЖИДАЕВА Алена Витальевна</v>
      </c>
      <c r="D59" s="128" t="str">
        <f>призеры!D57</f>
        <v>05.03.04, 2р</v>
      </c>
      <c r="E59" s="128" t="str">
        <f>призеры!E57</f>
        <v>ПФО</v>
      </c>
      <c r="F59" s="128" t="str">
        <f>призеры!F57</f>
        <v>Новосибирская, Новосибирск, МО</v>
      </c>
      <c r="G59" s="128"/>
      <c r="H59" s="129" t="str">
        <f>призеры!H57</f>
        <v>Орлов А.А. Ри А.Ч.</v>
      </c>
      <c r="I59" s="71"/>
      <c r="J59" s="66"/>
    </row>
    <row r="60" spans="1:10" ht="23.1" customHeight="1" thickBot="1">
      <c r="A60" s="207"/>
      <c r="B60" s="60" t="s">
        <v>6</v>
      </c>
      <c r="C60" s="130" t="str">
        <f>призеры!C58</f>
        <v>ЛОБОДИНА Софья Алексеевна</v>
      </c>
      <c r="D60" s="130" t="str">
        <f>призеры!D58</f>
        <v>29.01.02, 2р</v>
      </c>
      <c r="E60" s="130" t="str">
        <f>призеры!E58</f>
        <v>ПФО</v>
      </c>
      <c r="F60" s="130" t="str">
        <f>призеры!F58</f>
        <v>Новосибирская, Новосибирск, МО</v>
      </c>
      <c r="G60" s="130"/>
      <c r="H60" s="131" t="str">
        <f>призеры!H58</f>
        <v>Сабитова.Л.Б  Якубенко К.А</v>
      </c>
      <c r="I60" s="71"/>
    </row>
    <row r="61" spans="1:10" ht="23.1" hidden="1" customHeight="1">
      <c r="A61" s="84"/>
      <c r="B61" s="91" t="s">
        <v>11</v>
      </c>
      <c r="C61" s="52" t="str">
        <f>[17]Ит.пр!C10</f>
        <v>КУЗНЕЦОВ Леонид Михайлович</v>
      </c>
      <c r="D61" s="52" t="str">
        <f>[17]Ит.пр!D10</f>
        <v>03.04.00, КМС</v>
      </c>
      <c r="E61" s="52" t="str">
        <f>[17]Ит.пр!E10</f>
        <v>СФО</v>
      </c>
      <c r="F61" s="52" t="str">
        <f>[17]Ит.пр!F10</f>
        <v>Кемеровская, Прокопьевск</v>
      </c>
      <c r="G61" s="81">
        <f>[17]Ит.пр!G10</f>
        <v>0</v>
      </c>
      <c r="H61" s="52" t="str">
        <f>[17]Ит.пр!H10</f>
        <v>Баглаев В.Г.</v>
      </c>
      <c r="I61" s="71"/>
    </row>
    <row r="62" spans="1:10" ht="23.1" hidden="1" customHeight="1" thickBot="1">
      <c r="A62" s="83"/>
      <c r="B62" s="60" t="s">
        <v>11</v>
      </c>
      <c r="C62" s="35" t="str">
        <f>[17]Ит.пр!C11</f>
        <v>МАМЕДОВ Мехман Габил Оглы</v>
      </c>
      <c r="D62" s="35" t="str">
        <f>[17]Ит.пр!D11</f>
        <v>23.02,01, 1р</v>
      </c>
      <c r="E62" s="35" t="str">
        <f>[17]Ит.пр!E11</f>
        <v>СФО</v>
      </c>
      <c r="F62" s="35" t="str">
        <f>[17]Ит.пр!F11</f>
        <v>Р.Бурятия, Улан-Удэ</v>
      </c>
      <c r="G62" s="62">
        <f>[17]Ит.пр!G11</f>
        <v>0</v>
      </c>
      <c r="H62" s="35" t="str">
        <f>[17]Ит.пр!H11</f>
        <v>Сордия З.Х.</v>
      </c>
      <c r="I62" s="11"/>
    </row>
    <row r="63" spans="1:10" ht="23.1" customHeight="1" thickBot="1">
      <c r="B63" s="13"/>
      <c r="C63" s="98"/>
      <c r="D63" s="98"/>
      <c r="E63" s="99"/>
      <c r="F63" s="98"/>
      <c r="G63" s="100"/>
      <c r="H63" s="111"/>
      <c r="I63" s="71"/>
      <c r="J63" s="66"/>
    </row>
    <row r="64" spans="1:10" ht="23.1" hidden="1" customHeight="1">
      <c r="A64" s="205" t="str">
        <f>призеры!A61</f>
        <v>65кг</v>
      </c>
      <c r="B64" s="97" t="s">
        <v>4</v>
      </c>
      <c r="C64" s="36" t="str">
        <f>призеры!C61</f>
        <v>ахмедзянова арина</v>
      </c>
      <c r="D64" s="36">
        <f>призеры!D61</f>
        <v>38204</v>
      </c>
      <c r="E64" s="36" t="str">
        <f>призеры!E61</f>
        <v>ПФО</v>
      </c>
      <c r="F64" s="36" t="str">
        <f>призеры!F61</f>
        <v>Бузулук</v>
      </c>
      <c r="G64" s="36"/>
      <c r="H64" s="37" t="str">
        <f>призеры!H61</f>
        <v>Салмин А.А.</v>
      </c>
      <c r="I64" s="71"/>
      <c r="J64" s="66"/>
    </row>
    <row r="65" spans="1:10" ht="23.1" hidden="1" customHeight="1">
      <c r="A65" s="206"/>
      <c r="B65" s="58" t="s">
        <v>5</v>
      </c>
      <c r="C65" s="35" t="e">
        <f>призеры!#REF!</f>
        <v>#REF!</v>
      </c>
      <c r="D65" s="35" t="e">
        <f>призеры!#REF!</f>
        <v>#REF!</v>
      </c>
      <c r="E65" s="35" t="e">
        <f>призеры!#REF!</f>
        <v>#REF!</v>
      </c>
      <c r="F65" s="35" t="e">
        <f>призеры!#REF!</f>
        <v>#REF!</v>
      </c>
      <c r="G65" s="35"/>
      <c r="H65" s="38" t="e">
        <f>призеры!#REF!</f>
        <v>#REF!</v>
      </c>
      <c r="I65" s="71"/>
      <c r="J65" s="66"/>
    </row>
    <row r="66" spans="1:10" ht="23.1" hidden="1" customHeight="1">
      <c r="A66" s="206"/>
      <c r="B66" s="58" t="s">
        <v>6</v>
      </c>
      <c r="C66" s="35" t="e">
        <f>призеры!#REF!</f>
        <v>#REF!</v>
      </c>
      <c r="D66" s="35" t="e">
        <f>призеры!#REF!</f>
        <v>#REF!</v>
      </c>
      <c r="E66" s="35" t="e">
        <f>призеры!#REF!</f>
        <v>#REF!</v>
      </c>
      <c r="F66" s="35" t="e">
        <f>призеры!#REF!</f>
        <v>#REF!</v>
      </c>
      <c r="G66" s="35"/>
      <c r="H66" s="38" t="e">
        <f>призеры!#REF!</f>
        <v>#REF!</v>
      </c>
      <c r="I66" s="71"/>
      <c r="J66" s="66"/>
    </row>
    <row r="67" spans="1:10" ht="23.1" hidden="1" customHeight="1" thickBot="1">
      <c r="A67" s="207"/>
      <c r="B67" s="60" t="s">
        <v>6</v>
      </c>
      <c r="C67" s="39" t="e">
        <f>призеры!#REF!</f>
        <v>#REF!</v>
      </c>
      <c r="D67" s="39" t="e">
        <f>призеры!#REF!</f>
        <v>#REF!</v>
      </c>
      <c r="E67" s="39" t="e">
        <f>призеры!#REF!</f>
        <v>#REF!</v>
      </c>
      <c r="F67" s="39" t="e">
        <f>призеры!#REF!</f>
        <v>#REF!</v>
      </c>
      <c r="G67" s="39"/>
      <c r="H67" s="40" t="e">
        <f>призеры!#REF!</f>
        <v>#REF!</v>
      </c>
      <c r="I67" s="71"/>
    </row>
    <row r="68" spans="1:10" ht="23.1" hidden="1" customHeight="1">
      <c r="A68" s="54"/>
      <c r="B68" s="70" t="s">
        <v>11</v>
      </c>
      <c r="C68" s="52" t="s">
        <v>47</v>
      </c>
      <c r="D68" s="52" t="s">
        <v>34</v>
      </c>
      <c r="E68" s="52" t="s">
        <v>35</v>
      </c>
      <c r="F68" s="52" t="s">
        <v>48</v>
      </c>
      <c r="G68" s="81"/>
      <c r="H68" s="53" t="s">
        <v>49</v>
      </c>
      <c r="I68" s="71"/>
    </row>
    <row r="69" spans="1:10" ht="23.1" hidden="1" customHeight="1" thickBot="1">
      <c r="A69" s="55"/>
      <c r="B69" s="72" t="s">
        <v>12</v>
      </c>
      <c r="C69" s="39" t="s">
        <v>50</v>
      </c>
      <c r="D69" s="39" t="s">
        <v>34</v>
      </c>
      <c r="E69" s="39" t="s">
        <v>35</v>
      </c>
      <c r="F69" s="39" t="s">
        <v>36</v>
      </c>
      <c r="G69" s="63"/>
      <c r="H69" s="40" t="s">
        <v>37</v>
      </c>
      <c r="I69" s="11"/>
    </row>
    <row r="70" spans="1:10" ht="23.1" hidden="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0" ht="23.1" customHeight="1">
      <c r="A71" s="205" t="str">
        <f>призеры!A63</f>
        <v>70 кг</v>
      </c>
      <c r="B71" s="33" t="s">
        <v>4</v>
      </c>
      <c r="C71" s="47" t="str">
        <f>призеры!C63</f>
        <v>тюжева виктория</v>
      </c>
      <c r="D71" s="47">
        <f>призеры!D63</f>
        <v>38010</v>
      </c>
      <c r="E71" s="47" t="str">
        <f>призеры!E63</f>
        <v>ПФО</v>
      </c>
      <c r="F71" s="47" t="str">
        <f>призеры!F63</f>
        <v>Кувандык</v>
      </c>
      <c r="G71" s="47"/>
      <c r="H71" s="48" t="str">
        <f>призеры!H63</f>
        <v>Бикбердина М.Х.</v>
      </c>
      <c r="I71" s="71"/>
      <c r="J71" s="66"/>
    </row>
    <row r="72" spans="1:10" ht="23.1" customHeight="1">
      <c r="A72" s="206"/>
      <c r="B72" s="68" t="s">
        <v>5</v>
      </c>
      <c r="C72" s="46" t="e">
        <f>призеры!#REF!</f>
        <v>#REF!</v>
      </c>
      <c r="D72" s="46" t="e">
        <f>призеры!#REF!</f>
        <v>#REF!</v>
      </c>
      <c r="E72" s="46" t="e">
        <f>призеры!#REF!</f>
        <v>#REF!</v>
      </c>
      <c r="F72" s="46" t="e">
        <f>призеры!#REF!</f>
        <v>#REF!</v>
      </c>
      <c r="G72" s="46"/>
      <c r="H72" s="49" t="e">
        <f>призеры!#REF!</f>
        <v>#REF!</v>
      </c>
      <c r="I72" s="71"/>
      <c r="J72" s="66"/>
    </row>
    <row r="73" spans="1:10" ht="23.1" customHeight="1">
      <c r="A73" s="206"/>
      <c r="B73" s="68" t="s">
        <v>6</v>
      </c>
      <c r="C73" s="132" t="e">
        <f>призеры!#REF!</f>
        <v>#REF!</v>
      </c>
      <c r="D73" s="132" t="e">
        <f>призеры!#REF!</f>
        <v>#REF!</v>
      </c>
      <c r="E73" s="132" t="e">
        <f>призеры!#REF!</f>
        <v>#REF!</v>
      </c>
      <c r="F73" s="132" t="e">
        <f>призеры!#REF!</f>
        <v>#REF!</v>
      </c>
      <c r="G73" s="132"/>
      <c r="H73" s="133" t="e">
        <f>призеры!#REF!</f>
        <v>#REF!</v>
      </c>
      <c r="I73" s="71"/>
      <c r="J73" s="66"/>
    </row>
    <row r="74" spans="1:10" ht="23.1" customHeight="1" thickBot="1">
      <c r="A74" s="207"/>
      <c r="B74" s="72" t="s">
        <v>6</v>
      </c>
      <c r="C74" s="134" t="e">
        <f>призеры!#REF!</f>
        <v>#REF!</v>
      </c>
      <c r="D74" s="134" t="e">
        <f>призеры!#REF!</f>
        <v>#REF!</v>
      </c>
      <c r="E74" s="134" t="e">
        <f>призеры!#REF!</f>
        <v>#REF!</v>
      </c>
      <c r="F74" s="134" t="e">
        <f>призеры!#REF!</f>
        <v>#REF!</v>
      </c>
      <c r="G74" s="134"/>
      <c r="H74" s="135" t="e">
        <f>призеры!#REF!</f>
        <v>#REF!</v>
      </c>
      <c r="I74" s="71"/>
    </row>
    <row r="75" spans="1:10" ht="23.1" hidden="1" customHeight="1">
      <c r="A75" s="84"/>
      <c r="B75" s="70" t="s">
        <v>11</v>
      </c>
      <c r="C75" s="85" t="str">
        <f>[18]Ит.пр!C10</f>
        <v>КОЛМАКОВ Степан Иванович</v>
      </c>
      <c r="D75" s="85" t="str">
        <f>[18]Ит.пр!D10</f>
        <v>10.03.01, 1р</v>
      </c>
      <c r="E75" s="85" t="str">
        <f>[18]Ит.пр!E10</f>
        <v>СФО</v>
      </c>
      <c r="F75" s="85" t="str">
        <f>[18]Ит.пр!F10</f>
        <v>Иркутская, Шелехов, МО</v>
      </c>
      <c r="G75" s="86">
        <f>[18]Ит.пр!G10</f>
        <v>0</v>
      </c>
      <c r="H75" s="87" t="str">
        <f>[18]Ит.пр!H10</f>
        <v>Кузнецов А.В.</v>
      </c>
      <c r="I75" s="71"/>
    </row>
    <row r="76" spans="1:10" ht="23.1" hidden="1" customHeight="1" thickBot="1">
      <c r="A76" s="83"/>
      <c r="B76" s="72" t="s">
        <v>11</v>
      </c>
      <c r="C76" s="50" t="str">
        <f>[18]Ит.пр!C11</f>
        <v>МАЛЫГИН Владимир Николаевич</v>
      </c>
      <c r="D76" s="50" t="str">
        <f>[18]Ит.пр!D11</f>
        <v>10.03.01, 1р</v>
      </c>
      <c r="E76" s="50" t="str">
        <f>[18]Ит.пр!E11</f>
        <v>СФО</v>
      </c>
      <c r="F76" s="50" t="str">
        <f>[18]Ит.пр!F11</f>
        <v>Алтайский, Бийск, МО</v>
      </c>
      <c r="G76" s="78">
        <f>[18]Ит.пр!G11</f>
        <v>0</v>
      </c>
      <c r="H76" s="51" t="str">
        <f>[18]Ит.пр!H11</f>
        <v>Первов В.И., Гаврилов В.В.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79">
        <f>[11]Ит.пр!I6</f>
        <v>0</v>
      </c>
      <c r="J77" s="67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79">
        <f>[11]Ит.пр!I8</f>
        <v>0</v>
      </c>
      <c r="J78" s="67"/>
    </row>
    <row r="79" spans="1:10" ht="23.1" customHeight="1">
      <c r="A79" s="1"/>
      <c r="B79" s="23" t="str">
        <f>[19]реквизиты!$A$6</f>
        <v>Гл. судья, судья ВК</v>
      </c>
      <c r="C79" s="6"/>
      <c r="D79" s="6"/>
      <c r="E79" s="26"/>
      <c r="F79" s="23">
        <f>призеры!F66</f>
        <v>0</v>
      </c>
      <c r="G79" s="23"/>
      <c r="H79" s="6"/>
      <c r="I79" s="71"/>
      <c r="J79" s="66"/>
    </row>
    <row r="80" spans="1:10" ht="23.1" customHeight="1">
      <c r="A80" s="1"/>
      <c r="B80" s="23"/>
      <c r="C80" s="7"/>
      <c r="D80" s="7"/>
      <c r="E80" s="27"/>
      <c r="F80" s="22">
        <f>призеры!F67</f>
        <v>0</v>
      </c>
      <c r="G80" s="22"/>
      <c r="H80" s="7"/>
      <c r="I80" s="71"/>
      <c r="J80" s="66"/>
    </row>
    <row r="81" spans="1:19" ht="23.1" customHeight="1">
      <c r="A81" s="1"/>
      <c r="B81" s="23" t="str">
        <f>[19]реквизиты!$A$8</f>
        <v>Гл. секретарь, судья ВК</v>
      </c>
      <c r="C81" s="7"/>
      <c r="D81" s="7"/>
      <c r="E81" s="27"/>
      <c r="F81" s="23">
        <f>призеры!F68</f>
        <v>0</v>
      </c>
      <c r="G81" s="23"/>
      <c r="H81" s="6"/>
      <c r="I81" s="71"/>
    </row>
    <row r="82" spans="1:19" ht="23.1" customHeight="1">
      <c r="C82" s="1"/>
      <c r="F82" s="142">
        <f>призеры!F69</f>
        <v>0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A22:A25"/>
    <mergeCell ref="I12:I13"/>
    <mergeCell ref="A71:A74"/>
    <mergeCell ref="A29:A32"/>
    <mergeCell ref="A36:A39"/>
    <mergeCell ref="A43:A46"/>
    <mergeCell ref="A50:A53"/>
    <mergeCell ref="A57:A60"/>
    <mergeCell ref="A64:A67"/>
    <mergeCell ref="A8:A11"/>
    <mergeCell ref="I8:I9"/>
    <mergeCell ref="J12:J13"/>
    <mergeCell ref="J14:J15"/>
    <mergeCell ref="A15:A18"/>
    <mergeCell ref="I18:I19"/>
    <mergeCell ref="J8:J9"/>
    <mergeCell ref="I10:I11"/>
    <mergeCell ref="J10:J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</mergeCells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3"/>
  <sheetViews>
    <sheetView topLeftCell="A6" workbookViewId="0">
      <selection activeCell="H8" sqref="H8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67" t="s">
        <v>7</v>
      </c>
      <c r="B1" s="167"/>
      <c r="C1" s="167"/>
      <c r="D1" s="167"/>
      <c r="E1" s="167"/>
      <c r="F1" s="167"/>
      <c r="G1" s="167"/>
      <c r="H1" s="167"/>
      <c r="I1" s="167"/>
    </row>
    <row r="2" spans="1:10" ht="24" customHeight="1">
      <c r="A2" s="170" t="s">
        <v>56</v>
      </c>
      <c r="B2" s="170"/>
      <c r="C2" s="170"/>
      <c r="D2" s="170"/>
      <c r="E2" s="170"/>
      <c r="F2" s="170"/>
      <c r="G2" s="170"/>
      <c r="H2" s="170"/>
      <c r="I2" s="170"/>
    </row>
    <row r="3" spans="1:10" ht="40.5" customHeight="1">
      <c r="A3" s="195" t="str">
        <f>призеры!A3</f>
        <v>Первенство Оренбургской области по самбо среди девушек  2003-04г.р.  (15-16 лет)</v>
      </c>
      <c r="B3" s="195"/>
      <c r="C3" s="195"/>
      <c r="D3" s="195"/>
      <c r="E3" s="195"/>
      <c r="F3" s="195"/>
      <c r="G3" s="195"/>
      <c r="H3" s="195"/>
      <c r="I3" s="195"/>
    </row>
    <row r="4" spans="1:10" ht="16.5" customHeight="1" thickBot="1">
      <c r="A4" s="170" t="str">
        <f>призеры!A4</f>
        <v>15-16.02.2019г.                                              г.Оренбург</v>
      </c>
      <c r="B4" s="170"/>
      <c r="C4" s="170"/>
      <c r="D4" s="170"/>
      <c r="E4" s="170"/>
      <c r="F4" s="170"/>
      <c r="G4" s="170"/>
      <c r="H4" s="170"/>
      <c r="I4" s="170"/>
    </row>
    <row r="5" spans="1:10" ht="3.75" hidden="1" customHeight="1" thickBot="1">
      <c r="A5" s="170"/>
      <c r="B5" s="170"/>
      <c r="C5" s="170"/>
      <c r="D5" s="170"/>
      <c r="E5" s="170"/>
      <c r="F5" s="170"/>
      <c r="G5" s="170"/>
      <c r="H5" s="170"/>
      <c r="I5" s="170"/>
    </row>
    <row r="6" spans="1:10" ht="11.1" customHeight="1">
      <c r="B6" s="182" t="s">
        <v>0</v>
      </c>
      <c r="C6" s="184" t="s">
        <v>1</v>
      </c>
      <c r="D6" s="184" t="s">
        <v>2</v>
      </c>
      <c r="E6" s="184" t="s">
        <v>15</v>
      </c>
      <c r="F6" s="184" t="s">
        <v>16</v>
      </c>
      <c r="G6" s="174"/>
      <c r="H6" s="176" t="s">
        <v>3</v>
      </c>
      <c r="I6" s="178"/>
    </row>
    <row r="7" spans="1:10" ht="13.5" customHeight="1" thickBot="1">
      <c r="B7" s="183"/>
      <c r="C7" s="185"/>
      <c r="D7" s="185"/>
      <c r="E7" s="185"/>
      <c r="F7" s="185"/>
      <c r="G7" s="175"/>
      <c r="H7" s="177"/>
      <c r="I7" s="178"/>
    </row>
    <row r="8" spans="1:10" ht="30" hidden="1" customHeight="1" thickBot="1">
      <c r="A8" s="209" t="str">
        <f>призеры!A8</f>
        <v>38 кг</v>
      </c>
      <c r="B8" s="118" t="s">
        <v>4</v>
      </c>
      <c r="C8" s="36" t="e">
        <f>призеры!C8</f>
        <v>#N/A</v>
      </c>
      <c r="D8" s="36" t="e">
        <f>призеры!D8</f>
        <v>#N/A</v>
      </c>
      <c r="E8" s="36" t="e">
        <f>призеры!E8</f>
        <v>#N/A</v>
      </c>
      <c r="F8" s="36" t="e">
        <f>призеры!F8</f>
        <v>#N/A</v>
      </c>
      <c r="G8" s="36"/>
      <c r="H8" s="37" t="e">
        <f>призеры!H8</f>
        <v>#N/A</v>
      </c>
      <c r="I8" s="172"/>
      <c r="J8" s="171"/>
    </row>
    <row r="9" spans="1:10" ht="30" hidden="1" customHeight="1" thickBot="1">
      <c r="A9" s="210"/>
      <c r="B9" s="116" t="s">
        <v>5</v>
      </c>
      <c r="C9" s="114" t="e">
        <f>призеры!C9</f>
        <v>#N/A</v>
      </c>
      <c r="D9" s="114" t="e">
        <f>призеры!D9</f>
        <v>#N/A</v>
      </c>
      <c r="E9" s="114" t="e">
        <f>призеры!E9</f>
        <v>#N/A</v>
      </c>
      <c r="F9" s="114" t="e">
        <f>призеры!F9</f>
        <v>#N/A</v>
      </c>
      <c r="G9" s="114"/>
      <c r="H9" s="115" t="e">
        <f>призеры!H9</f>
        <v>#N/A</v>
      </c>
      <c r="I9" s="172"/>
      <c r="J9" s="171"/>
    </row>
    <row r="10" spans="1:10" ht="30" hidden="1" customHeight="1">
      <c r="A10" s="143"/>
      <c r="B10" s="91" t="s">
        <v>6</v>
      </c>
      <c r="C10" s="52" t="e">
        <f>[4]ит.пр!C8</f>
        <v>#N/A</v>
      </c>
      <c r="D10" s="52" t="e">
        <f>[4]ит.пр!D8</f>
        <v>#N/A</v>
      </c>
      <c r="E10" s="52" t="e">
        <f>[4]ит.пр!E8</f>
        <v>#N/A</v>
      </c>
      <c r="F10" s="52" t="e">
        <f>[4]ит.пр!F8</f>
        <v>#N/A</v>
      </c>
      <c r="G10" s="81"/>
      <c r="H10" s="53" t="e">
        <f>[4]ит.пр!H8</f>
        <v>#N/A</v>
      </c>
      <c r="I10" s="172"/>
      <c r="J10" s="171"/>
    </row>
    <row r="11" spans="1:10" ht="30" hidden="1" customHeight="1">
      <c r="A11" s="143"/>
      <c r="B11" s="59" t="s">
        <v>6</v>
      </c>
      <c r="C11" s="35" t="e">
        <f>[4]ит.пр!C9</f>
        <v>#N/A</v>
      </c>
      <c r="D11" s="35" t="e">
        <f>[4]ит.пр!D9</f>
        <v>#N/A</v>
      </c>
      <c r="E11" s="35" t="e">
        <f>[4]ит.пр!E9</f>
        <v>#N/A</v>
      </c>
      <c r="F11" s="35" t="e">
        <f>[4]ит.пр!F9</f>
        <v>#N/A</v>
      </c>
      <c r="G11" s="62"/>
      <c r="H11" s="38" t="e">
        <f>[4]ит.пр!H9</f>
        <v>#N/A</v>
      </c>
      <c r="I11" s="172"/>
      <c r="J11" s="171"/>
    </row>
    <row r="12" spans="1:10" ht="30" hidden="1" customHeight="1">
      <c r="A12" s="143"/>
      <c r="B12" s="59" t="s">
        <v>11</v>
      </c>
      <c r="C12" s="35" t="e">
        <f>[4]ит.пр!C10</f>
        <v>#N/A</v>
      </c>
      <c r="D12" s="35" t="e">
        <f>[4]ит.пр!D10</f>
        <v>#N/A</v>
      </c>
      <c r="E12" s="35" t="e">
        <f>[4]ит.пр!E10</f>
        <v>#N/A</v>
      </c>
      <c r="F12" s="35" t="e">
        <f>[4]ит.пр!F10</f>
        <v>#N/A</v>
      </c>
      <c r="G12" s="62"/>
      <c r="H12" s="38" t="e">
        <f>[4]ит.пр!H10</f>
        <v>#N/A</v>
      </c>
      <c r="I12" s="173"/>
      <c r="J12" s="171"/>
    </row>
    <row r="13" spans="1:10" ht="30" hidden="1" customHeight="1" thickBot="1">
      <c r="A13" s="144"/>
      <c r="B13" s="60" t="s">
        <v>11</v>
      </c>
      <c r="C13" s="39" t="e">
        <f>[4]ит.пр!C11</f>
        <v>#N/A</v>
      </c>
      <c r="D13" s="39" t="e">
        <f>[4]ит.пр!D11</f>
        <v>#N/A</v>
      </c>
      <c r="E13" s="39" t="e">
        <f>[4]ит.пр!E11</f>
        <v>#N/A</v>
      </c>
      <c r="F13" s="39" t="e">
        <f>[4]ит.пр!F11</f>
        <v>#N/A</v>
      </c>
      <c r="G13" s="63"/>
      <c r="H13" s="40" t="e">
        <f>[4]ит.пр!H11</f>
        <v>#N/A</v>
      </c>
      <c r="I13" s="173"/>
      <c r="J13" s="171"/>
    </row>
    <row r="14" spans="1:10" ht="30" hidden="1" customHeight="1" thickBot="1">
      <c r="A14" s="145"/>
      <c r="B14" s="8"/>
      <c r="C14" s="9"/>
      <c r="D14" s="9"/>
      <c r="E14" s="24"/>
      <c r="F14" s="9"/>
      <c r="G14" s="64"/>
      <c r="H14" s="9"/>
      <c r="I14" s="71"/>
      <c r="J14" s="171"/>
    </row>
    <row r="15" spans="1:10" ht="30" customHeight="1" thickBot="1">
      <c r="A15" s="209" t="str">
        <f>призеры!A15</f>
        <v>38 кг</v>
      </c>
      <c r="B15" s="119" t="s">
        <v>4</v>
      </c>
      <c r="C15" s="36" t="str">
        <f>призеры!C15</f>
        <v>сайтмуханбетова аита</v>
      </c>
      <c r="D15" s="36">
        <f>призеры!D15</f>
        <v>38238</v>
      </c>
      <c r="E15" s="36" t="str">
        <f>призеры!E15</f>
        <v>ПФО</v>
      </c>
      <c r="F15" s="36" t="str">
        <f>призеры!F15</f>
        <v>Орск "Юность"</v>
      </c>
      <c r="G15" s="36"/>
      <c r="H15" s="37" t="str">
        <f>призеры!H15</f>
        <v>Дубецкая Н.А.</v>
      </c>
      <c r="I15" s="71"/>
      <c r="J15" s="171"/>
    </row>
    <row r="16" spans="1:10" ht="30" hidden="1" customHeight="1" thickBot="1">
      <c r="A16" s="210"/>
      <c r="B16" s="117" t="s">
        <v>5</v>
      </c>
      <c r="C16" s="114" t="str">
        <f>призеры!C16</f>
        <v>тихонова ангелина</v>
      </c>
      <c r="D16" s="114">
        <f>призеры!D16</f>
        <v>38361</v>
      </c>
      <c r="E16" s="114" t="str">
        <f>призеры!E16</f>
        <v>ПФО</v>
      </c>
      <c r="F16" s="114" t="str">
        <f>призеры!F16</f>
        <v>Илек</v>
      </c>
      <c r="G16" s="114"/>
      <c r="H16" s="115" t="str">
        <f>призеры!H16</f>
        <v>Рыкова Л.Э.</v>
      </c>
      <c r="I16" s="71"/>
    </row>
    <row r="17" spans="1:16" ht="30" hidden="1" customHeight="1">
      <c r="A17" s="143"/>
      <c r="B17" s="70" t="s">
        <v>6</v>
      </c>
      <c r="C17" s="52" t="e">
        <f>[4]ит.пр!C8</f>
        <v>#N/A</v>
      </c>
      <c r="D17" s="52" t="e">
        <f>[4]ит.пр!D8</f>
        <v>#N/A</v>
      </c>
      <c r="E17" s="52" t="e">
        <f>[4]ит.пр!E8</f>
        <v>#N/A</v>
      </c>
      <c r="F17" s="52" t="e">
        <f>[4]ит.пр!F8</f>
        <v>#N/A</v>
      </c>
      <c r="G17" s="81" t="e">
        <f>[4]ит.пр!G8</f>
        <v>#N/A</v>
      </c>
      <c r="H17" s="53" t="e">
        <f>[4]ит.пр!H8</f>
        <v>#N/A</v>
      </c>
      <c r="I17" s="71"/>
    </row>
    <row r="18" spans="1:16" ht="30" hidden="1" customHeight="1">
      <c r="A18" s="143"/>
      <c r="B18" s="68" t="s">
        <v>6</v>
      </c>
      <c r="C18" s="35" t="e">
        <f>[4]ит.пр!C9</f>
        <v>#N/A</v>
      </c>
      <c r="D18" s="35" t="e">
        <f>[4]ит.пр!D9</f>
        <v>#N/A</v>
      </c>
      <c r="E18" s="35" t="e">
        <f>[4]ит.пр!E9</f>
        <v>#N/A</v>
      </c>
      <c r="F18" s="35" t="e">
        <f>[4]ит.пр!F9</f>
        <v>#N/A</v>
      </c>
      <c r="G18" s="62" t="e">
        <f>[4]ит.пр!G9</f>
        <v>#N/A</v>
      </c>
      <c r="H18" s="38" t="e">
        <f>[4]ит.пр!H9</f>
        <v>#N/A</v>
      </c>
      <c r="I18" s="173"/>
    </row>
    <row r="19" spans="1:16" ht="30" hidden="1" customHeight="1">
      <c r="A19" s="143"/>
      <c r="B19" s="68" t="s">
        <v>11</v>
      </c>
      <c r="C19" s="35" t="e">
        <f>[4]ит.пр!C10</f>
        <v>#N/A</v>
      </c>
      <c r="D19" s="35" t="e">
        <f>[4]ит.пр!D10</f>
        <v>#N/A</v>
      </c>
      <c r="E19" s="35" t="e">
        <f>[4]ит.пр!E10</f>
        <v>#N/A</v>
      </c>
      <c r="F19" s="35" t="e">
        <f>[4]ит.пр!F10</f>
        <v>#N/A</v>
      </c>
      <c r="G19" s="62" t="e">
        <f>[4]ит.пр!G10</f>
        <v>#N/A</v>
      </c>
      <c r="H19" s="38" t="e">
        <f>[4]ит.пр!H10</f>
        <v>#N/A</v>
      </c>
      <c r="I19" s="173"/>
    </row>
    <row r="20" spans="1:16" ht="30" hidden="1" customHeight="1" thickBot="1">
      <c r="A20" s="144"/>
      <c r="B20" s="72" t="s">
        <v>11</v>
      </c>
      <c r="C20" s="39" t="e">
        <f>[4]ит.пр!C11</f>
        <v>#N/A</v>
      </c>
      <c r="D20" s="39" t="e">
        <f>[4]ит.пр!D11</f>
        <v>#N/A</v>
      </c>
      <c r="E20" s="39" t="e">
        <f>[4]ит.пр!E11</f>
        <v>#N/A</v>
      </c>
      <c r="F20" s="39" t="e">
        <f>[4]ит.пр!F11</f>
        <v>#N/A</v>
      </c>
      <c r="G20" s="63" t="e">
        <f>[4]ит.пр!G11</f>
        <v>#N/A</v>
      </c>
      <c r="H20" s="40" t="e">
        <f>[4]ит.пр!H11</f>
        <v>#N/A</v>
      </c>
      <c r="I20" s="11"/>
    </row>
    <row r="21" spans="1:16" ht="30" hidden="1" customHeight="1" thickBot="1">
      <c r="A21" s="145"/>
      <c r="B21" s="13"/>
      <c r="C21" s="9"/>
      <c r="D21" s="9"/>
      <c r="E21" s="24"/>
      <c r="F21" s="9"/>
      <c r="G21" s="64"/>
      <c r="H21" s="9"/>
      <c r="I21" s="71"/>
      <c r="J21" s="66"/>
    </row>
    <row r="22" spans="1:16" ht="30" customHeight="1" thickBot="1">
      <c r="A22" s="209" t="str">
        <f>призеры!A21</f>
        <v>41 кг</v>
      </c>
      <c r="B22" s="119" t="s">
        <v>4</v>
      </c>
      <c r="C22" s="36" t="str">
        <f>призеры!C21</f>
        <v>казиева рената</v>
      </c>
      <c r="D22" s="36">
        <f>призеры!D21</f>
        <v>38125</v>
      </c>
      <c r="E22" s="36" t="str">
        <f>призеры!E21</f>
        <v>ПФО</v>
      </c>
      <c r="F22" s="36" t="str">
        <f>призеры!F21</f>
        <v>ЗАТО Комаровский</v>
      </c>
      <c r="G22" s="36"/>
      <c r="H22" s="37" t="str">
        <f>призеры!H21</f>
        <v>Шаупкелов М.А. Ефименко О.В.</v>
      </c>
      <c r="I22" s="71"/>
      <c r="J22" s="66"/>
    </row>
    <row r="23" spans="1:16" ht="30" hidden="1" customHeight="1" thickBot="1">
      <c r="A23" s="210"/>
      <c r="B23" s="117" t="s">
        <v>5</v>
      </c>
      <c r="C23" s="114" t="str">
        <f>призеры!C22</f>
        <v>мустафина эльгина</v>
      </c>
      <c r="D23" s="114">
        <f>призеры!D22</f>
        <v>38165</v>
      </c>
      <c r="E23" s="114" t="str">
        <f>призеры!E22</f>
        <v>ПФО</v>
      </c>
      <c r="F23" s="114" t="str">
        <f>призеры!F22</f>
        <v>Соль-Илецк</v>
      </c>
      <c r="G23" s="114"/>
      <c r="H23" s="115" t="str">
        <f>призеры!H22</f>
        <v>Кожевников Н.С. Бисенов С.Т.</v>
      </c>
      <c r="I23" s="71"/>
      <c r="J23" s="66"/>
    </row>
    <row r="24" spans="1:16" ht="30" hidden="1" customHeight="1">
      <c r="A24" s="143"/>
      <c r="B24" s="70" t="s">
        <v>6</v>
      </c>
      <c r="C24" s="52" t="e">
        <f>[2]ит.пр!C8</f>
        <v>#N/A</v>
      </c>
      <c r="D24" s="52" t="e">
        <f>[2]ит.пр!D8</f>
        <v>#N/A</v>
      </c>
      <c r="E24" s="52" t="e">
        <f>[2]ит.пр!E8</f>
        <v>#N/A</v>
      </c>
      <c r="F24" s="52" t="e">
        <f>[2]ит.пр!F8</f>
        <v>#N/A</v>
      </c>
      <c r="G24" s="81"/>
      <c r="H24" s="53" t="e">
        <f>[2]ит.пр!H8</f>
        <v>#N/A</v>
      </c>
      <c r="I24" s="71"/>
      <c r="J24" s="66"/>
    </row>
    <row r="25" spans="1:16" ht="30" hidden="1" customHeight="1">
      <c r="A25" s="143"/>
      <c r="B25" s="68" t="s">
        <v>6</v>
      </c>
      <c r="C25" s="35" t="e">
        <f>[2]ит.пр!C9</f>
        <v>#N/A</v>
      </c>
      <c r="D25" s="35" t="e">
        <f>[2]ит.пр!D9</f>
        <v>#N/A</v>
      </c>
      <c r="E25" s="35" t="e">
        <f>[2]ит.пр!E9</f>
        <v>#N/A</v>
      </c>
      <c r="F25" s="35" t="e">
        <f>[2]ит.пр!F9</f>
        <v>#N/A</v>
      </c>
      <c r="G25" s="62"/>
      <c r="H25" s="38" t="e">
        <f>[2]ит.пр!H9</f>
        <v>#N/A</v>
      </c>
      <c r="I25" s="71"/>
    </row>
    <row r="26" spans="1:16" ht="30" hidden="1" customHeight="1">
      <c r="A26" s="143"/>
      <c r="B26" s="68" t="s">
        <v>11</v>
      </c>
      <c r="C26" s="35" t="e">
        <f>[2]ит.пр!C10</f>
        <v>#N/A</v>
      </c>
      <c r="D26" s="35" t="e">
        <f>[2]ит.пр!D10</f>
        <v>#N/A</v>
      </c>
      <c r="E26" s="35" t="e">
        <f>[2]ит.пр!E10</f>
        <v>#N/A</v>
      </c>
      <c r="F26" s="35" t="e">
        <f>[2]ит.пр!F10</f>
        <v>#N/A</v>
      </c>
      <c r="G26" s="62"/>
      <c r="H26" s="38" t="e">
        <f>[2]ит.пр!H10</f>
        <v>#N/A</v>
      </c>
      <c r="I26" s="71"/>
      <c r="L26" s="16"/>
      <c r="M26" s="17"/>
      <c r="N26" s="16"/>
      <c r="O26" s="18"/>
      <c r="P26" s="34"/>
    </row>
    <row r="27" spans="1:16" ht="30" hidden="1" customHeight="1" thickBot="1">
      <c r="A27" s="144"/>
      <c r="B27" s="72" t="s">
        <v>11</v>
      </c>
      <c r="C27" s="39" t="e">
        <f>[2]ит.пр!C11</f>
        <v>#N/A</v>
      </c>
      <c r="D27" s="39" t="e">
        <f>[2]ит.пр!D11</f>
        <v>#N/A</v>
      </c>
      <c r="E27" s="39" t="e">
        <f>[2]ит.пр!E11</f>
        <v>#N/A</v>
      </c>
      <c r="F27" s="39" t="e">
        <f>[2]ит.пр!F11</f>
        <v>#N/A</v>
      </c>
      <c r="G27" s="63"/>
      <c r="H27" s="40" t="e">
        <f>[2]ит.пр!H11</f>
        <v>#N/A</v>
      </c>
      <c r="I27" s="11"/>
    </row>
    <row r="28" spans="1:16" ht="30" hidden="1" customHeight="1" thickBot="1">
      <c r="A28" s="146"/>
      <c r="B28" s="12"/>
      <c r="C28" s="34"/>
      <c r="D28" s="15"/>
      <c r="E28" s="15"/>
      <c r="F28" s="16"/>
      <c r="G28" s="64"/>
      <c r="H28" s="19"/>
      <c r="I28" s="71"/>
      <c r="J28" s="66"/>
    </row>
    <row r="29" spans="1:16" ht="30" customHeight="1" thickBot="1">
      <c r="A29" s="209" t="str">
        <f>призеры!A27</f>
        <v>44 кг</v>
      </c>
      <c r="B29" s="119" t="s">
        <v>4</v>
      </c>
      <c r="C29" s="36" t="str">
        <f>призеры!C27</f>
        <v>рудь валерия</v>
      </c>
      <c r="D29" s="36">
        <f>призеры!D27</f>
        <v>38583</v>
      </c>
      <c r="E29" s="36" t="str">
        <f>призеры!E27</f>
        <v>ПФО</v>
      </c>
      <c r="F29" s="36" t="str">
        <f>призеры!F27</f>
        <v>ЗАТО Комаровский</v>
      </c>
      <c r="G29" s="36"/>
      <c r="H29" s="37" t="str">
        <f>призеры!H27</f>
        <v>Шаупкелов М.А.Тришковский А.С.</v>
      </c>
      <c r="I29" s="71"/>
      <c r="J29" s="66"/>
    </row>
    <row r="30" spans="1:16" ht="30" hidden="1" customHeight="1" thickBot="1">
      <c r="A30" s="210"/>
      <c r="B30" s="117" t="s">
        <v>5</v>
      </c>
      <c r="C30" s="114" t="str">
        <f>призеры!C28</f>
        <v>ланкина виктория</v>
      </c>
      <c r="D30" s="114">
        <f>призеры!D28</f>
        <v>37678</v>
      </c>
      <c r="E30" s="114" t="str">
        <f>призеры!E28</f>
        <v>ПФО</v>
      </c>
      <c r="F30" s="114" t="str">
        <f>призеры!F28</f>
        <v>Кувандык</v>
      </c>
      <c r="G30" s="114"/>
      <c r="H30" s="115" t="str">
        <f>призеры!H28</f>
        <v>Бикбердина М.Х.</v>
      </c>
      <c r="I30" s="71"/>
      <c r="J30" s="66"/>
    </row>
    <row r="31" spans="1:16" ht="30" hidden="1" customHeight="1">
      <c r="A31" s="147"/>
      <c r="B31" s="70" t="s">
        <v>6</v>
      </c>
      <c r="C31" s="52" t="str">
        <f>[13]Ит.пр!C8</f>
        <v>АЛЕСКЕРОВ Руфат Шохрат оглы</v>
      </c>
      <c r="D31" s="52" t="str">
        <f>[13]Ит.пр!D8</f>
        <v>24.08.00, КМС</v>
      </c>
      <c r="E31" s="52" t="str">
        <f>[13]Ит.пр!E8</f>
        <v>СФО</v>
      </c>
      <c r="F31" s="52" t="str">
        <f>[13]Ит.пр!F8</f>
        <v>Новосибирская, Новосибирск, МО</v>
      </c>
      <c r="G31" s="81"/>
      <c r="H31" s="53" t="str">
        <f>[13]Ит.пр!H8</f>
        <v>Меньщиков С.М. Копенкин А.В.</v>
      </c>
      <c r="I31" s="71"/>
      <c r="J31" s="66"/>
    </row>
    <row r="32" spans="1:16" ht="30" hidden="1" customHeight="1">
      <c r="A32" s="148"/>
      <c r="B32" s="68" t="s">
        <v>6</v>
      </c>
      <c r="C32" s="35" t="str">
        <f>[13]Ит.пр!C9</f>
        <v>РАХМАТУЛОЕВ Абубакр Нусратулоевич</v>
      </c>
      <c r="D32" s="35" t="str">
        <f>[13]Ит.пр!D9</f>
        <v>24.08.00, КМС</v>
      </c>
      <c r="E32" s="35" t="str">
        <f>[13]Ит.пр!E9</f>
        <v>СФО</v>
      </c>
      <c r="F32" s="35" t="str">
        <f>[13]Ит.пр!F9</f>
        <v>Новосибирская, Новосибирск, МО</v>
      </c>
      <c r="G32" s="62"/>
      <c r="H32" s="38" t="str">
        <f>[13]Ит.пр!H9</f>
        <v>Корюкин О.Н.</v>
      </c>
      <c r="I32" s="71"/>
    </row>
    <row r="33" spans="1:10" ht="30" hidden="1" customHeight="1">
      <c r="A33" s="148"/>
      <c r="B33" s="68" t="s">
        <v>11</v>
      </c>
      <c r="C33" s="35" t="str">
        <f>[13]Ит.пр!C10</f>
        <v>ЦЫДЕМПИЛОВ Владимир Валерьевич</v>
      </c>
      <c r="D33" s="35" t="str">
        <f>[13]Ит.пр!D10</f>
        <v>24.08.00, КМС</v>
      </c>
      <c r="E33" s="35" t="str">
        <f>[13]Ит.пр!E10</f>
        <v>СФО</v>
      </c>
      <c r="F33" s="35" t="str">
        <f>[13]Ит.пр!F10</f>
        <v>Р.Бурятия, Улан-Удэ</v>
      </c>
      <c r="G33" s="62"/>
      <c r="H33" s="38" t="str">
        <f>[13]Ит.пр!H10</f>
        <v>Доржидеров Ю.А.</v>
      </c>
      <c r="I33" s="71"/>
    </row>
    <row r="34" spans="1:10" ht="30" hidden="1" customHeight="1" thickBot="1">
      <c r="A34" s="149"/>
      <c r="B34" s="72" t="s">
        <v>11</v>
      </c>
      <c r="C34" s="39" t="str">
        <f>[13]Ит.пр!C11</f>
        <v>ЦЫРЕНОВ Баясхалан Гермажапович</v>
      </c>
      <c r="D34" s="39" t="str">
        <f>[13]Ит.пр!D11</f>
        <v>24.08.00, КМС</v>
      </c>
      <c r="E34" s="39" t="str">
        <f>[13]Ит.пр!E11</f>
        <v>СФО</v>
      </c>
      <c r="F34" s="39" t="str">
        <f>[13]Ит.пр!F11</f>
        <v>Р.Бурятия, Улан-Удэ</v>
      </c>
      <c r="G34" s="63"/>
      <c r="H34" s="40" t="str">
        <f>[13]Ит.пр!H11</f>
        <v>Санжиев Т.Ж.</v>
      </c>
      <c r="I34" s="71"/>
    </row>
    <row r="35" spans="1:10" ht="30" hidden="1" customHeight="1" thickBot="1">
      <c r="A35" s="146"/>
      <c r="B35" s="12"/>
      <c r="C35" s="34"/>
      <c r="D35" s="15"/>
      <c r="E35" s="15"/>
      <c r="F35" s="16"/>
      <c r="G35" s="73"/>
      <c r="H35" s="19"/>
      <c r="I35" s="71"/>
      <c r="J35" s="66"/>
    </row>
    <row r="36" spans="1:10" ht="30" customHeight="1" thickBot="1">
      <c r="A36" s="209" t="str">
        <f>призеры!A34</f>
        <v>48 кг</v>
      </c>
      <c r="B36" s="119" t="s">
        <v>4</v>
      </c>
      <c r="C36" s="36" t="str">
        <f>призеры!C34</f>
        <v>бикбердина вика</v>
      </c>
      <c r="D36" s="36">
        <f>призеры!D34</f>
        <v>38317</v>
      </c>
      <c r="E36" s="36" t="str">
        <f>призеры!E34</f>
        <v>ПФО</v>
      </c>
      <c r="F36" s="36" t="str">
        <f>призеры!F34</f>
        <v>Кувандык</v>
      </c>
      <c r="G36" s="36"/>
      <c r="H36" s="37" t="str">
        <f>призеры!H34</f>
        <v>Бикбердина М.Х.</v>
      </c>
      <c r="I36" s="71"/>
      <c r="J36" s="66"/>
    </row>
    <row r="37" spans="1:10" ht="30" hidden="1" customHeight="1" thickBot="1">
      <c r="A37" s="210"/>
      <c r="B37" s="117" t="s">
        <v>5</v>
      </c>
      <c r="C37" s="114" t="str">
        <f>призеры!C35</f>
        <v>чеснокова карина</v>
      </c>
      <c r="D37" s="114">
        <f>призеры!D35</f>
        <v>37797</v>
      </c>
      <c r="E37" s="114" t="str">
        <f>призеры!E35</f>
        <v>ПФО</v>
      </c>
      <c r="F37" s="114" t="str">
        <f>призеры!F35</f>
        <v>Бузулук</v>
      </c>
      <c r="G37" s="114"/>
      <c r="H37" s="115" t="str">
        <f>призеры!H35</f>
        <v>Ульянин А.Н.</v>
      </c>
      <c r="I37" s="71"/>
      <c r="J37" s="66"/>
    </row>
    <row r="38" spans="1:10" ht="30" hidden="1" customHeight="1">
      <c r="A38" s="150"/>
      <c r="B38" s="70" t="s">
        <v>6</v>
      </c>
      <c r="C38" s="52" t="str">
        <f>[14]ит.пр!C8</f>
        <v>СУСЛОВА Екатерина Алексеевна</v>
      </c>
      <c r="D38" s="52" t="str">
        <f>[14]ит.пр!D8</f>
        <v>21.06.95, КМС</v>
      </c>
      <c r="E38" s="52" t="str">
        <f>[14]ит.пр!E8</f>
        <v>УФО</v>
      </c>
      <c r="F38" s="52" t="str">
        <f>[14]ит.пр!F8</f>
        <v xml:space="preserve">Свердловская, Н.Тагил, </v>
      </c>
      <c r="G38" s="81"/>
      <c r="H38" s="53" t="str">
        <f>[14]ит.пр!H8</f>
        <v>Перминов И.Р.</v>
      </c>
      <c r="I38" s="71"/>
      <c r="J38" s="66"/>
    </row>
    <row r="39" spans="1:10" ht="30" hidden="1" customHeight="1">
      <c r="A39" s="150"/>
      <c r="B39" s="68" t="s">
        <v>6</v>
      </c>
      <c r="C39" s="35" t="str">
        <f>[14]ит.пр!C9</f>
        <v>ВЕРЕДЕНКО Дарья Андреевна</v>
      </c>
      <c r="D39" s="35" t="str">
        <f>[14]ит.пр!D9</f>
        <v>12.06.95,  МС</v>
      </c>
      <c r="E39" s="35" t="str">
        <f>[14]ит.пр!E9</f>
        <v>ДВФО</v>
      </c>
      <c r="F39" s="35" t="str">
        <f>[14]ит.пр!F9</f>
        <v>Приморский,  Владивосток</v>
      </c>
      <c r="G39" s="62"/>
      <c r="H39" s="38" t="str">
        <f>[14]ит.пр!H9</f>
        <v>Леонтьев Ю.А. Фалеева Н.А.</v>
      </c>
      <c r="I39" s="65" t="s">
        <v>14</v>
      </c>
    </row>
    <row r="40" spans="1:10" ht="30" hidden="1" customHeight="1">
      <c r="A40" s="150"/>
      <c r="B40" s="68" t="s">
        <v>11</v>
      </c>
      <c r="C40" s="35" t="str">
        <f>[14]ит.пр!C10</f>
        <v>МИНДУБАЕВА Регина Фидаильевна</v>
      </c>
      <c r="D40" s="35" t="str">
        <f>[14]ит.пр!D10</f>
        <v>10.09.98, КМС</v>
      </c>
      <c r="E40" s="35" t="str">
        <f>[14]ит.пр!E10</f>
        <v>ПФО</v>
      </c>
      <c r="F40" s="35" t="str">
        <f>[14]ит.пр!F10</f>
        <v>Чувашская, Чебоксары</v>
      </c>
      <c r="G40" s="62"/>
      <c r="H40" s="38" t="str">
        <f>[14]ит.пр!H10</f>
        <v xml:space="preserve">Пегасов С.В. </v>
      </c>
      <c r="I40" s="71"/>
    </row>
    <row r="41" spans="1:10" ht="30" hidden="1" customHeight="1" thickBot="1">
      <c r="A41" s="151"/>
      <c r="B41" s="72" t="s">
        <v>11</v>
      </c>
      <c r="C41" s="39" t="str">
        <f>[14]ит.пр!C11</f>
        <v>ПОСЫЛКИНА Олеся Юрьевна</v>
      </c>
      <c r="D41" s="39" t="str">
        <f>[14]ит.пр!D11</f>
        <v>01.01.99, 1р</v>
      </c>
      <c r="E41" s="39" t="str">
        <f>[14]ит.пр!E11</f>
        <v>ПФО</v>
      </c>
      <c r="F41" s="39" t="str">
        <f>[14]ит.пр!F11</f>
        <v xml:space="preserve">Нижегородская, Павлово, </v>
      </c>
      <c r="G41" s="63"/>
      <c r="H41" s="40" t="str">
        <f>[14]ит.пр!H11</f>
        <v>Косов А.А.</v>
      </c>
      <c r="I41" s="71"/>
    </row>
    <row r="42" spans="1:10" ht="30" hidden="1" customHeight="1" thickBot="1">
      <c r="A42" s="145"/>
      <c r="B42" s="42"/>
      <c r="C42" s="43"/>
      <c r="D42" s="43"/>
      <c r="E42" s="44"/>
      <c r="F42" s="43"/>
      <c r="G42" s="74"/>
      <c r="H42" s="45"/>
      <c r="I42" s="71"/>
      <c r="J42" s="66"/>
    </row>
    <row r="43" spans="1:10" ht="30" customHeight="1" thickBot="1">
      <c r="A43" s="209" t="str">
        <f>призеры!A41</f>
        <v>52 кг</v>
      </c>
      <c r="B43" s="119" t="s">
        <v>4</v>
      </c>
      <c r="C43" s="36" t="str">
        <f>призеры!C41</f>
        <v>ланкина вероника</v>
      </c>
      <c r="D43" s="36">
        <f>призеры!D41</f>
        <v>37706</v>
      </c>
      <c r="E43" s="36" t="str">
        <f>призеры!E41</f>
        <v>ПФО</v>
      </c>
      <c r="F43" s="36" t="str">
        <f>призеры!F41</f>
        <v>Кувандык</v>
      </c>
      <c r="G43" s="36"/>
      <c r="H43" s="37" t="str">
        <f>призеры!H41</f>
        <v>Бикбердина М.Х.</v>
      </c>
      <c r="I43" s="71"/>
      <c r="J43" s="66"/>
    </row>
    <row r="44" spans="1:10" ht="30" hidden="1" customHeight="1" thickBot="1">
      <c r="A44" s="210"/>
      <c r="B44" s="117" t="s">
        <v>5</v>
      </c>
      <c r="C44" s="114" t="str">
        <f>призеры!C42</f>
        <v>камалова шахназа</v>
      </c>
      <c r="D44" s="114">
        <f>призеры!D42</f>
        <v>38340</v>
      </c>
      <c r="E44" s="114" t="str">
        <f>призеры!E42</f>
        <v>ПФО</v>
      </c>
      <c r="F44" s="114" t="str">
        <f>призеры!F42</f>
        <v>Соль-Илецк</v>
      </c>
      <c r="G44" s="114"/>
      <c r="H44" s="115" t="str">
        <f>призеры!H42</f>
        <v xml:space="preserve">Султанов Ф.Н. </v>
      </c>
      <c r="I44" s="71"/>
      <c r="J44" s="66"/>
    </row>
    <row r="45" spans="1:10" ht="30" hidden="1" customHeight="1">
      <c r="A45" s="150"/>
      <c r="B45" s="70" t="s">
        <v>6</v>
      </c>
      <c r="C45" s="52" t="str">
        <f>[15]Ит.пр!C8</f>
        <v>МИХАЙЛОВ Максим Владимирович</v>
      </c>
      <c r="D45" s="52" t="str">
        <f>[15]Ит.пр!D8</f>
        <v>13.09.00, КМС</v>
      </c>
      <c r="E45" s="52" t="str">
        <f>[15]Ит.пр!E8</f>
        <v>СФО</v>
      </c>
      <c r="F45" s="52" t="str">
        <f>[15]Ит.пр!F8</f>
        <v>Р.Бурятия, Улан-Удэ, МО</v>
      </c>
      <c r="G45" s="81">
        <f>[15]Ит.пр!G8</f>
        <v>0</v>
      </c>
      <c r="H45" s="53" t="str">
        <f>[15]Ит.пр!H8</f>
        <v>Кобылкин А.В</v>
      </c>
      <c r="I45" s="71"/>
      <c r="J45" s="66"/>
    </row>
    <row r="46" spans="1:10" ht="30" hidden="1" customHeight="1">
      <c r="A46" s="150"/>
      <c r="B46" s="68" t="s">
        <v>6</v>
      </c>
      <c r="C46" s="35" t="str">
        <f>[15]Ит.пр!C9</f>
        <v>ИВАНОВ Сергей Витальевич</v>
      </c>
      <c r="D46" s="35" t="str">
        <f>[15]Ит.пр!D9</f>
        <v>23.04.00, 1р</v>
      </c>
      <c r="E46" s="35" t="str">
        <f>[15]Ит.пр!E9</f>
        <v>СФО</v>
      </c>
      <c r="F46" s="35" t="str">
        <f>[15]Ит.пр!F9</f>
        <v>Иркутская, Иркутск, МО</v>
      </c>
      <c r="G46" s="62">
        <f>[15]Ит.пр!G9</f>
        <v>0</v>
      </c>
      <c r="H46" s="38" t="str">
        <f>[15]Ит.пр!H9</f>
        <v xml:space="preserve">Томский А.А. Нечесов А.Ю. </v>
      </c>
      <c r="I46" s="71"/>
    </row>
    <row r="47" spans="1:10" ht="30" hidden="1" customHeight="1">
      <c r="A47" s="150"/>
      <c r="B47" s="68" t="s">
        <v>11</v>
      </c>
      <c r="C47" s="35" t="str">
        <f>[15]Ит.пр!C10</f>
        <v>КУЗНЕЦОВ Леонид Михайлович</v>
      </c>
      <c r="D47" s="35" t="str">
        <f>[15]Ит.пр!D10</f>
        <v>03.04.00, КМС</v>
      </c>
      <c r="E47" s="35" t="str">
        <f>[15]Ит.пр!E10</f>
        <v>СФО</v>
      </c>
      <c r="F47" s="35" t="str">
        <f>[15]Ит.пр!F10</f>
        <v>Кемеровская, Прокопьевск</v>
      </c>
      <c r="G47" s="62">
        <f>[15]Ит.пр!G10</f>
        <v>0</v>
      </c>
      <c r="H47" s="38" t="str">
        <f>[15]Ит.пр!H10</f>
        <v>Баглаев В.Г.</v>
      </c>
      <c r="I47" s="71"/>
    </row>
    <row r="48" spans="1:10" ht="30" hidden="1" customHeight="1" thickBot="1">
      <c r="A48" s="151"/>
      <c r="B48" s="72" t="s">
        <v>11</v>
      </c>
      <c r="C48" s="39" t="str">
        <f>[15]Ит.пр!C11</f>
        <v>МАМЕДОВ Мехман Габил Оглы</v>
      </c>
      <c r="D48" s="39" t="str">
        <f>[15]Ит.пр!D11</f>
        <v>23.02,01, 1р</v>
      </c>
      <c r="E48" s="39" t="str">
        <f>[15]Ит.пр!E11</f>
        <v>СФО</v>
      </c>
      <c r="F48" s="39" t="str">
        <f>[15]Ит.пр!F11</f>
        <v>Р.Бурятия, Улан-Удэ</v>
      </c>
      <c r="G48" s="63">
        <f>[15]Ит.пр!G11</f>
        <v>0</v>
      </c>
      <c r="H48" s="40" t="str">
        <f>[15]Ит.пр!H11</f>
        <v>Сордия З.Х.</v>
      </c>
      <c r="I48" s="11"/>
    </row>
    <row r="49" spans="1:10" ht="30" hidden="1" customHeight="1" thickBot="1">
      <c r="A49" s="145"/>
      <c r="B49" s="13"/>
      <c r="C49" s="9"/>
      <c r="D49" s="9"/>
      <c r="E49" s="24"/>
      <c r="F49" s="9"/>
      <c r="G49" s="64"/>
      <c r="H49" s="21"/>
      <c r="I49" s="71"/>
      <c r="J49" s="66"/>
    </row>
    <row r="50" spans="1:10" ht="30" customHeight="1" thickBot="1">
      <c r="A50" s="209" t="str">
        <f>призеры!A48</f>
        <v>56 кг</v>
      </c>
      <c r="B50" s="119" t="s">
        <v>4</v>
      </c>
      <c r="C50" s="36" t="str">
        <f>призеры!C48</f>
        <v>кондяр кртистина</v>
      </c>
      <c r="D50" s="36">
        <f>призеры!D48</f>
        <v>38034</v>
      </c>
      <c r="E50" s="36" t="str">
        <f>призеры!E48</f>
        <v>ПФО</v>
      </c>
      <c r="F50" s="36" t="str">
        <f>призеры!F48</f>
        <v>Кувандык</v>
      </c>
      <c r="G50" s="36"/>
      <c r="H50" s="37" t="str">
        <f>призеры!H48</f>
        <v>Умбетов Т.А. Баширов Р.З.</v>
      </c>
      <c r="I50" s="71"/>
      <c r="J50" s="66"/>
    </row>
    <row r="51" spans="1:10" ht="30" hidden="1" customHeight="1" thickBot="1">
      <c r="A51" s="210"/>
      <c r="B51" s="117" t="s">
        <v>5</v>
      </c>
      <c r="C51" s="114" t="str">
        <f>призеры!C49</f>
        <v>мотрич екатерина</v>
      </c>
      <c r="D51" s="114">
        <f>призеры!D49</f>
        <v>38269</v>
      </c>
      <c r="E51" s="114" t="str">
        <f>призеры!E49</f>
        <v>ПФО</v>
      </c>
      <c r="F51" s="114" t="str">
        <f>призеры!F49</f>
        <v>Орск "Юность"</v>
      </c>
      <c r="G51" s="114"/>
      <c r="H51" s="115" t="str">
        <f>призеры!H49</f>
        <v>Ашкрумов А.Р.</v>
      </c>
      <c r="I51" s="71"/>
      <c r="J51" s="66"/>
    </row>
    <row r="52" spans="1:10" ht="30" hidden="1" customHeight="1">
      <c r="A52" s="152"/>
      <c r="B52" s="70" t="s">
        <v>6</v>
      </c>
      <c r="C52" s="52" t="str">
        <f>[16]Ит.пр!C8</f>
        <v>МИХАЙЛОВ Максим Владимирович</v>
      </c>
      <c r="D52" s="52" t="str">
        <f>[16]Ит.пр!D8</f>
        <v>13.09.00, КМС</v>
      </c>
      <c r="E52" s="52" t="str">
        <f>[16]Ит.пр!E8</f>
        <v>СФО</v>
      </c>
      <c r="F52" s="52" t="str">
        <f>[16]Ит.пр!F8</f>
        <v>Р.Бурятия, Улан-Удэ, МО</v>
      </c>
      <c r="G52" s="81"/>
      <c r="H52" s="53" t="str">
        <f>[16]Ит.пр!H8</f>
        <v>Кобылкин А.В</v>
      </c>
      <c r="I52" s="71"/>
      <c r="J52" s="66"/>
    </row>
    <row r="53" spans="1:10" ht="30" hidden="1" customHeight="1">
      <c r="A53" s="153"/>
      <c r="B53" s="68" t="s">
        <v>6</v>
      </c>
      <c r="C53" s="35" t="str">
        <f>[16]Ит.пр!C9</f>
        <v>ИВАНОВ Сергей Витальевич</v>
      </c>
      <c r="D53" s="35" t="str">
        <f>[16]Ит.пр!D9</f>
        <v>23.04.00, 1р</v>
      </c>
      <c r="E53" s="35" t="str">
        <f>[16]Ит.пр!E9</f>
        <v>СФО</v>
      </c>
      <c r="F53" s="35" t="str">
        <f>[16]Ит.пр!F9</f>
        <v>Иркутская, Иркутск, МО</v>
      </c>
      <c r="G53" s="62"/>
      <c r="H53" s="38" t="str">
        <f>[16]Ит.пр!H9</f>
        <v xml:space="preserve">Томский А.А. Нечесов А.Ю. </v>
      </c>
      <c r="I53" s="71"/>
    </row>
    <row r="54" spans="1:10" ht="30" hidden="1" customHeight="1">
      <c r="A54" s="153"/>
      <c r="B54" s="68" t="s">
        <v>11</v>
      </c>
      <c r="C54" s="35" t="str">
        <f>[16]Ит.пр!C10</f>
        <v>КУЗНЕЦОВ Леонид Михайлович</v>
      </c>
      <c r="D54" s="35" t="str">
        <f>[16]Ит.пр!D10</f>
        <v>03.04.00, КМС</v>
      </c>
      <c r="E54" s="35" t="str">
        <f>[16]Ит.пр!E10</f>
        <v>СФО</v>
      </c>
      <c r="F54" s="35" t="str">
        <f>[16]Ит.пр!F10</f>
        <v>Кемеровская, Прокопьевск</v>
      </c>
      <c r="G54" s="62"/>
      <c r="H54" s="38" t="str">
        <f>[16]Ит.пр!H10</f>
        <v>Баглаев В.Г.</v>
      </c>
      <c r="I54" s="71"/>
    </row>
    <row r="55" spans="1:10" ht="30" hidden="1" customHeight="1" thickBot="1">
      <c r="A55" s="154"/>
      <c r="B55" s="72" t="s">
        <v>11</v>
      </c>
      <c r="C55" s="39" t="str">
        <f>[16]Ит.пр!C11</f>
        <v>МАМЕДОВ Мехман Габил Оглы</v>
      </c>
      <c r="D55" s="39" t="str">
        <f>[16]Ит.пр!D11</f>
        <v>23.02,01, 1р</v>
      </c>
      <c r="E55" s="39" t="str">
        <f>[16]Ит.пр!E11</f>
        <v>СФО</v>
      </c>
      <c r="F55" s="39" t="str">
        <f>[16]Ит.пр!F11</f>
        <v>Р.Бурятия, Улан-Удэ</v>
      </c>
      <c r="G55" s="63"/>
      <c r="H55" s="40" t="str">
        <f>[16]Ит.пр!H11</f>
        <v>Сордия З.Х.</v>
      </c>
      <c r="I55" s="11"/>
    </row>
    <row r="56" spans="1:10" ht="30" hidden="1" customHeight="1" thickBot="1">
      <c r="A56" s="145"/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30" customHeight="1" thickBot="1">
      <c r="A57" s="209" t="str">
        <f>призеры!A55</f>
        <v>60 кг</v>
      </c>
      <c r="B57" s="119" t="s">
        <v>4</v>
      </c>
      <c r="C57" s="36" t="str">
        <f>призеры!C55</f>
        <v>горланова дарья</v>
      </c>
      <c r="D57" s="36">
        <f>призеры!D55</f>
        <v>38179</v>
      </c>
      <c r="E57" s="36" t="str">
        <f>призеры!E55</f>
        <v>ПФО</v>
      </c>
      <c r="F57" s="36" t="str">
        <f>призеры!F55</f>
        <v>Орск "Юность"</v>
      </c>
      <c r="G57" s="36"/>
      <c r="H57" s="37" t="str">
        <f>призеры!H55</f>
        <v>Ашкрумов А.Р.</v>
      </c>
      <c r="I57" s="71"/>
      <c r="J57" s="66"/>
    </row>
    <row r="58" spans="1:10" ht="30" hidden="1" customHeight="1" thickBot="1">
      <c r="A58" s="210"/>
      <c r="B58" s="117" t="s">
        <v>5</v>
      </c>
      <c r="C58" s="114" t="str">
        <f>призеры!C56</f>
        <v>малаева софья</v>
      </c>
      <c r="D58" s="114">
        <f>призеры!D56</f>
        <v>38195</v>
      </c>
      <c r="E58" s="114" t="str">
        <f>призеры!E56</f>
        <v>ПФО</v>
      </c>
      <c r="F58" s="114" t="str">
        <f>призеры!F56</f>
        <v>Оренбург</v>
      </c>
      <c r="G58" s="114"/>
      <c r="H58" s="115" t="str">
        <f>призеры!H56</f>
        <v>Кульбабенко Т.Б. Султангалиев Т.В.</v>
      </c>
      <c r="I58" s="71"/>
      <c r="J58" s="66"/>
    </row>
    <row r="59" spans="1:10" ht="30" hidden="1" customHeight="1">
      <c r="A59" s="152"/>
      <c r="B59" s="70" t="s">
        <v>6</v>
      </c>
      <c r="C59" s="52" t="str">
        <f>[17]Ит.пр!C8</f>
        <v>МИХАЙЛОВ Максим Владимирович</v>
      </c>
      <c r="D59" s="52" t="str">
        <f>[17]Ит.пр!D8</f>
        <v>13.09.00, КМС</v>
      </c>
      <c r="E59" s="52" t="str">
        <f>[17]Ит.пр!E8</f>
        <v>СФО</v>
      </c>
      <c r="F59" s="52" t="str">
        <f>[17]Ит.пр!F8</f>
        <v>Р.Бурятия, Улан-Удэ, МО</v>
      </c>
      <c r="G59" s="81"/>
      <c r="H59" s="53" t="str">
        <f>[17]Ит.пр!H8</f>
        <v>Кобылкин А.В</v>
      </c>
      <c r="I59" s="71"/>
      <c r="J59" s="66"/>
    </row>
    <row r="60" spans="1:10" ht="30" hidden="1" customHeight="1">
      <c r="A60" s="153"/>
      <c r="B60" s="68" t="s">
        <v>6</v>
      </c>
      <c r="C60" s="35" t="str">
        <f>[17]Ит.пр!C9</f>
        <v>ИВАНОВ Сергей Витальевич</v>
      </c>
      <c r="D60" s="35" t="str">
        <f>[17]Ит.пр!D9</f>
        <v>23.04.00, 1р</v>
      </c>
      <c r="E60" s="35" t="str">
        <f>[17]Ит.пр!E9</f>
        <v>СФО</v>
      </c>
      <c r="F60" s="35" t="str">
        <f>[17]Ит.пр!F9</f>
        <v>Иркутская, Иркутск, МО</v>
      </c>
      <c r="G60" s="62"/>
      <c r="H60" s="38" t="str">
        <f>[17]Ит.пр!H9</f>
        <v xml:space="preserve">Томский А.А. Нечесов А.Ю. </v>
      </c>
      <c r="I60" s="71"/>
    </row>
    <row r="61" spans="1:10" ht="30" hidden="1" customHeight="1">
      <c r="A61" s="153"/>
      <c r="B61" s="68" t="s">
        <v>11</v>
      </c>
      <c r="C61" s="35" t="str">
        <f>[17]Ит.пр!C10</f>
        <v>КУЗНЕЦОВ Леонид Михайлович</v>
      </c>
      <c r="D61" s="35" t="str">
        <f>[17]Ит.пр!D10</f>
        <v>03.04.00, КМС</v>
      </c>
      <c r="E61" s="35" t="str">
        <f>[17]Ит.пр!E10</f>
        <v>СФО</v>
      </c>
      <c r="F61" s="35" t="str">
        <f>[17]Ит.пр!F10</f>
        <v>Кемеровская, Прокопьевск</v>
      </c>
      <c r="G61" s="62"/>
      <c r="H61" s="38" t="str">
        <f>[17]Ит.пр!H10</f>
        <v>Баглаев В.Г.</v>
      </c>
      <c r="I61" s="71"/>
    </row>
    <row r="62" spans="1:10" ht="30" hidden="1" customHeight="1" thickBot="1">
      <c r="A62" s="154"/>
      <c r="B62" s="72" t="s">
        <v>11</v>
      </c>
      <c r="C62" s="39" t="str">
        <f>[17]Ит.пр!C11</f>
        <v>МАМЕДОВ Мехман Габил Оглы</v>
      </c>
      <c r="D62" s="39" t="str">
        <f>[17]Ит.пр!D11</f>
        <v>23.02,01, 1р</v>
      </c>
      <c r="E62" s="39" t="str">
        <f>[17]Ит.пр!E11</f>
        <v>СФО</v>
      </c>
      <c r="F62" s="39" t="str">
        <f>[17]Ит.пр!F11</f>
        <v>Р.Бурятия, Улан-Удэ</v>
      </c>
      <c r="G62" s="63"/>
      <c r="H62" s="40" t="str">
        <f>[17]Ит.пр!H11</f>
        <v>Сордия З.Х.</v>
      </c>
      <c r="I62" s="11"/>
    </row>
    <row r="63" spans="1:10" ht="30" hidden="1" customHeight="1" thickBot="1">
      <c r="A63" s="145"/>
      <c r="B63" s="13"/>
      <c r="C63" s="9"/>
      <c r="D63" s="9"/>
      <c r="E63" s="24"/>
      <c r="F63" s="9"/>
      <c r="G63" s="64"/>
      <c r="H63" s="21"/>
      <c r="I63" s="71"/>
      <c r="J63" s="66"/>
    </row>
    <row r="64" spans="1:10" ht="30" customHeight="1" thickBot="1">
      <c r="A64" s="211" t="str">
        <f>призеры!A61</f>
        <v>65кг</v>
      </c>
      <c r="B64" s="119" t="s">
        <v>4</v>
      </c>
      <c r="C64" s="36" t="str">
        <f>призеры!C61</f>
        <v>ахмедзянова арина</v>
      </c>
      <c r="D64" s="36">
        <f>призеры!D61</f>
        <v>38204</v>
      </c>
      <c r="E64" s="36" t="str">
        <f>призеры!E61</f>
        <v>ПФО</v>
      </c>
      <c r="F64" s="36" t="str">
        <f>призеры!F61</f>
        <v>Бузулук</v>
      </c>
      <c r="G64" s="36"/>
      <c r="H64" s="37" t="str">
        <f>призеры!H61</f>
        <v>Салмин А.А.</v>
      </c>
      <c r="I64" s="71"/>
      <c r="J64" s="66"/>
    </row>
    <row r="65" spans="1:14" ht="30" hidden="1" customHeight="1" thickBot="1">
      <c r="A65" s="212"/>
      <c r="B65" s="117" t="s">
        <v>5</v>
      </c>
      <c r="C65" s="114" t="e">
        <f>призеры!#REF!</f>
        <v>#REF!</v>
      </c>
      <c r="D65" s="114" t="e">
        <f>призеры!#REF!</f>
        <v>#REF!</v>
      </c>
      <c r="E65" s="114" t="e">
        <f>призеры!#REF!</f>
        <v>#REF!</v>
      </c>
      <c r="F65" s="114" t="e">
        <f>призеры!#REF!</f>
        <v>#REF!</v>
      </c>
      <c r="G65" s="114"/>
      <c r="H65" s="115" t="e">
        <f>призеры!#REF!</f>
        <v>#REF!</v>
      </c>
      <c r="I65" s="71"/>
      <c r="J65" s="66"/>
    </row>
    <row r="66" spans="1:14" ht="30" hidden="1" customHeight="1">
      <c r="A66" s="54"/>
      <c r="B66" s="70" t="s">
        <v>6</v>
      </c>
      <c r="C66" s="52" t="s">
        <v>41</v>
      </c>
      <c r="D66" s="52" t="s">
        <v>34</v>
      </c>
      <c r="E66" s="52" t="s">
        <v>35</v>
      </c>
      <c r="F66" s="52" t="s">
        <v>42</v>
      </c>
      <c r="G66" s="81"/>
      <c r="H66" s="53" t="s">
        <v>43</v>
      </c>
      <c r="I66" s="71"/>
      <c r="J66" s="66"/>
    </row>
    <row r="67" spans="1:14" ht="30" hidden="1" customHeight="1">
      <c r="A67" s="54"/>
      <c r="B67" s="68" t="s">
        <v>6</v>
      </c>
      <c r="C67" s="35" t="s">
        <v>44</v>
      </c>
      <c r="D67" s="35" t="s">
        <v>34</v>
      </c>
      <c r="E67" s="35" t="s">
        <v>35</v>
      </c>
      <c r="F67" s="35" t="s">
        <v>45</v>
      </c>
      <c r="G67" s="62"/>
      <c r="H67" s="38" t="s">
        <v>46</v>
      </c>
      <c r="I67" s="71"/>
    </row>
    <row r="68" spans="1:14" ht="30" hidden="1" customHeight="1">
      <c r="A68" s="54"/>
      <c r="B68" s="68" t="s">
        <v>11</v>
      </c>
      <c r="C68" s="35" t="s">
        <v>47</v>
      </c>
      <c r="D68" s="35" t="s">
        <v>34</v>
      </c>
      <c r="E68" s="35" t="s">
        <v>35</v>
      </c>
      <c r="F68" s="35" t="s">
        <v>48</v>
      </c>
      <c r="G68" s="62"/>
      <c r="H68" s="38" t="s">
        <v>49</v>
      </c>
      <c r="I68" s="71"/>
    </row>
    <row r="69" spans="1:14" ht="30" hidden="1" customHeight="1" thickBot="1">
      <c r="A69" s="55"/>
      <c r="B69" s="72" t="s">
        <v>12</v>
      </c>
      <c r="C69" s="39" t="s">
        <v>50</v>
      </c>
      <c r="D69" s="39" t="s">
        <v>34</v>
      </c>
      <c r="E69" s="39" t="s">
        <v>35</v>
      </c>
      <c r="F69" s="39" t="s">
        <v>36</v>
      </c>
      <c r="G69" s="63"/>
      <c r="H69" s="40" t="s">
        <v>37</v>
      </c>
      <c r="I69" s="11"/>
    </row>
    <row r="70" spans="1:14" ht="30" hidden="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4" ht="30" hidden="1" customHeight="1" thickBot="1">
      <c r="A71" s="213" t="str">
        <f>призеры!A63</f>
        <v>70 кг</v>
      </c>
      <c r="B71" s="33" t="s">
        <v>4</v>
      </c>
      <c r="C71" s="47" t="str">
        <f>призеры!C63</f>
        <v>тюжева виктория</v>
      </c>
      <c r="D71" s="47">
        <f>призеры!D63</f>
        <v>38010</v>
      </c>
      <c r="E71" s="47" t="str">
        <f>призеры!E63</f>
        <v>ПФО</v>
      </c>
      <c r="F71" s="47" t="str">
        <f>призеры!F63</f>
        <v>Кувандык</v>
      </c>
      <c r="G71" s="47"/>
      <c r="H71" s="48" t="str">
        <f>призеры!H63</f>
        <v>Бикбердина М.Х.</v>
      </c>
      <c r="I71" s="71"/>
      <c r="J71" s="66"/>
      <c r="N71" s="92"/>
    </row>
    <row r="72" spans="1:14" ht="30" hidden="1" customHeight="1" thickBot="1">
      <c r="A72" s="214"/>
      <c r="B72" s="72" t="s">
        <v>5</v>
      </c>
      <c r="C72" s="112" t="e">
        <f>призеры!#REF!</f>
        <v>#REF!</v>
      </c>
      <c r="D72" s="112" t="e">
        <f>призеры!#REF!</f>
        <v>#REF!</v>
      </c>
      <c r="E72" s="112" t="e">
        <f>призеры!#REF!</f>
        <v>#REF!</v>
      </c>
      <c r="F72" s="112" t="e">
        <f>призеры!#REF!</f>
        <v>#REF!</v>
      </c>
      <c r="G72" s="112"/>
      <c r="H72" s="113" t="e">
        <f>призеры!#REF!</f>
        <v>#REF!</v>
      </c>
      <c r="I72" s="71"/>
      <c r="J72" s="66"/>
    </row>
    <row r="73" spans="1:14" ht="23.1" hidden="1" customHeight="1">
      <c r="A73" s="84"/>
      <c r="B73" s="70" t="s">
        <v>6</v>
      </c>
      <c r="C73" s="85" t="str">
        <f>[18]Ит.пр!C8</f>
        <v>КАРМАНОВ Александр Дмитриевич</v>
      </c>
      <c r="D73" s="85" t="str">
        <f>[18]Ит.пр!D8</f>
        <v>10.03.01, 1р</v>
      </c>
      <c r="E73" s="85" t="str">
        <f>[18]Ит.пр!E8</f>
        <v>СФО</v>
      </c>
      <c r="F73" s="85" t="str">
        <f>[18]Ит.пр!F8</f>
        <v>Кемеровская, Прокопьевск</v>
      </c>
      <c r="G73" s="86">
        <f>[18]Ит.пр!G8</f>
        <v>0</v>
      </c>
      <c r="H73" s="87" t="str">
        <f>[18]Ит.пр!H8</f>
        <v>Баглаев В.Г.</v>
      </c>
      <c r="I73" s="71"/>
      <c r="J73" s="66"/>
    </row>
    <row r="74" spans="1:14" ht="23.1" hidden="1" customHeight="1">
      <c r="A74" s="82"/>
      <c r="B74" s="68" t="s">
        <v>6</v>
      </c>
      <c r="C74" s="46" t="str">
        <f>[18]Ит.пр!C9</f>
        <v>МОЖЕЙКО Алексей Викторович</v>
      </c>
      <c r="D74" s="46" t="str">
        <f>[18]Ит.пр!D9</f>
        <v>13.08.00, 1р</v>
      </c>
      <c r="E74" s="46" t="str">
        <f>[18]Ит.пр!E9</f>
        <v>СФО</v>
      </c>
      <c r="F74" s="46" t="str">
        <f>[18]Ит.пр!F9</f>
        <v>Томская, Томск</v>
      </c>
      <c r="G74" s="76">
        <f>[18]Ит.пр!G9</f>
        <v>0</v>
      </c>
      <c r="H74" s="49" t="str">
        <f>[18]Ит.пр!H9</f>
        <v>Попов А.Н.</v>
      </c>
      <c r="I74" s="71"/>
    </row>
    <row r="75" spans="1:14" ht="23.1" hidden="1" customHeight="1">
      <c r="A75" s="82"/>
      <c r="B75" s="68" t="s">
        <v>11</v>
      </c>
      <c r="C75" s="46" t="str">
        <f>[18]Ит.пр!C10</f>
        <v>КОЛМАКОВ Степан Иванович</v>
      </c>
      <c r="D75" s="46" t="str">
        <f>[18]Ит.пр!D10</f>
        <v>10.03.01, 1р</v>
      </c>
      <c r="E75" s="46" t="str">
        <f>[18]Ит.пр!E10</f>
        <v>СФО</v>
      </c>
      <c r="F75" s="46" t="str">
        <f>[18]Ит.пр!F10</f>
        <v>Иркутская, Шелехов, МО</v>
      </c>
      <c r="G75" s="76">
        <f>[18]Ит.пр!G10</f>
        <v>0</v>
      </c>
      <c r="H75" s="49" t="str">
        <f>[18]Ит.пр!H10</f>
        <v>Кузнецов А.В.</v>
      </c>
      <c r="I75" s="71"/>
    </row>
    <row r="76" spans="1:14" ht="23.1" hidden="1" customHeight="1" thickBot="1">
      <c r="A76" s="83"/>
      <c r="B76" s="72" t="s">
        <v>11</v>
      </c>
      <c r="C76" s="50" t="str">
        <f>[18]Ит.пр!C11</f>
        <v>МАЛЫГИН Владимир Николаевич</v>
      </c>
      <c r="D76" s="50" t="str">
        <f>[18]Ит.пр!D11</f>
        <v>10.03.01, 1р</v>
      </c>
      <c r="E76" s="50" t="str">
        <f>[18]Ит.пр!E11</f>
        <v>СФО</v>
      </c>
      <c r="F76" s="50" t="str">
        <f>[18]Ит.пр!F11</f>
        <v>Алтайский, Бийск, МО</v>
      </c>
      <c r="G76" s="78">
        <f>[18]Ит.пр!G11</f>
        <v>0</v>
      </c>
      <c r="H76" s="51" t="str">
        <f>[18]Ит.пр!H11</f>
        <v>Первов В.И., Гаврилов В.В.</v>
      </c>
      <c r="I76" s="11"/>
    </row>
    <row r="77" spans="1:14" ht="23.1" customHeight="1">
      <c r="B77" s="12"/>
      <c r="C77" s="3"/>
      <c r="D77" s="4"/>
      <c r="E77" s="4"/>
      <c r="F77" s="5"/>
      <c r="G77" s="95"/>
      <c r="H77" s="3"/>
      <c r="I77" s="79">
        <f>[11]Ит.пр!I6</f>
        <v>0</v>
      </c>
      <c r="J77" s="67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79">
        <f>[11]Ит.пр!I8</f>
        <v>0</v>
      </c>
      <c r="J78" s="67"/>
    </row>
    <row r="79" spans="1:14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23">
        <f>призеры!F66</f>
        <v>0</v>
      </c>
      <c r="G79" s="23"/>
      <c r="H79" s="6"/>
      <c r="I79" s="71"/>
      <c r="J79" s="66"/>
    </row>
    <row r="80" spans="1:14" ht="23.1" customHeight="1">
      <c r="A80" s="1"/>
      <c r="B80" s="23"/>
      <c r="C80" s="7"/>
      <c r="D80" s="7"/>
      <c r="E80" s="27"/>
      <c r="F80" s="22">
        <f>призеры!F67</f>
        <v>0</v>
      </c>
      <c r="G80" s="22"/>
      <c r="H80" s="7"/>
      <c r="I80" s="71"/>
      <c r="J80" s="66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>
        <f>призеры!F68</f>
        <v>0</v>
      </c>
      <c r="G81" s="23"/>
      <c r="H81" s="6"/>
      <c r="I81" s="71"/>
    </row>
    <row r="82" spans="1:19" ht="23.1" customHeight="1">
      <c r="C82" s="1"/>
      <c r="F82" s="142">
        <f>призеры!F69</f>
        <v>0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A43:A44"/>
    <mergeCell ref="A50:A51"/>
    <mergeCell ref="A57:A58"/>
    <mergeCell ref="A64:A65"/>
    <mergeCell ref="A71:A72"/>
    <mergeCell ref="A8:A9"/>
    <mergeCell ref="A15:A16"/>
    <mergeCell ref="A22:A23"/>
    <mergeCell ref="A29:A30"/>
    <mergeCell ref="A36:A37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список РФ</vt:lpstr>
      <vt:lpstr>призеры</vt:lpstr>
      <vt:lpstr>1стр</vt:lpstr>
      <vt:lpstr>2стр</vt:lpstr>
      <vt:lpstr>ФИН</vt:lpstr>
      <vt:lpstr>'1стр'!Область_печати</vt:lpstr>
      <vt:lpstr>'2стр'!Область_печати</vt:lpstr>
      <vt:lpstr>призеры!Область_печати</vt:lpstr>
      <vt:lpstr>'список РФ'!Область_печати</vt:lpstr>
      <vt:lpstr>ФИН!Область_печати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2018-09-12T04:40:36Z</cp:lastPrinted>
  <dcterms:created xsi:type="dcterms:W3CDTF">1996-10-08T23:32:33Z</dcterms:created>
  <dcterms:modified xsi:type="dcterms:W3CDTF">2019-02-18T14:17:25Z</dcterms:modified>
</cp:coreProperties>
</file>