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20" windowWidth="9720" windowHeight="7320" activeTab="8"/>
  </bookViews>
  <sheets>
    <sheet name="ФИН (2)" sheetId="25" r:id="rId1"/>
    <sheet name="призеры 2дн" sheetId="24" r:id="rId2"/>
    <sheet name="призеры 1дн" sheetId="23" r:id="rId3"/>
    <sheet name="2стр (2)" sheetId="22" r:id="rId4"/>
    <sheet name="1стр (2)" sheetId="21" r:id="rId5"/>
    <sheet name="ФИН" sheetId="18" r:id="rId6"/>
    <sheet name="2стр" sheetId="17" r:id="rId7"/>
    <sheet name="1стр" sheetId="16" r:id="rId8"/>
    <sheet name="призеры" sheetId="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7">'1стр'!$A$1:$I$61</definedName>
    <definedName name="_xlnm.Print_Area" localSheetId="4">'1стр (2)'!$A$1:$I$61</definedName>
    <definedName name="_xlnm.Print_Area" localSheetId="6">'2стр'!$A$1:$I$35</definedName>
    <definedName name="_xlnm.Print_Area" localSheetId="3">'2стр (2)'!$A$1:$I$35</definedName>
    <definedName name="_xlnm.Print_Area" localSheetId="8">призеры!$A$1:$I$91</definedName>
    <definedName name="_xlnm.Print_Area" localSheetId="2">'призеры 1дн'!$A$1:$I$91</definedName>
    <definedName name="_xlnm.Print_Area" localSheetId="1">'призеры 2дн'!$A$1:$I$91</definedName>
    <definedName name="_xlnm.Print_Area" localSheetId="5">ФИН!$A$1:$I$47</definedName>
    <definedName name="_xlnm.Print_Area" localSheetId="0">'ФИН (2)'!$A$1:$I$50</definedName>
  </definedNames>
  <calcPr calcId="144525"/>
</workbook>
</file>

<file path=xl/calcChain.xml><?xml version="1.0" encoding="utf-8"?>
<calcChain xmlns="http://schemas.openxmlformats.org/spreadsheetml/2006/main">
  <c r="F47" i="25" l="1"/>
  <c r="F46" i="25"/>
  <c r="B46" i="25"/>
  <c r="F45" i="25"/>
  <c r="F44" i="25"/>
  <c r="B44" i="25"/>
  <c r="H41" i="25"/>
  <c r="F41" i="25"/>
  <c r="E41" i="25"/>
  <c r="D41" i="25"/>
  <c r="C41" i="25"/>
  <c r="H40" i="25"/>
  <c r="F40" i="25"/>
  <c r="E40" i="25"/>
  <c r="D40" i="25"/>
  <c r="C40" i="25"/>
  <c r="A40" i="25"/>
  <c r="H38" i="25"/>
  <c r="F38" i="25"/>
  <c r="E38" i="25"/>
  <c r="D38" i="25"/>
  <c r="C38" i="25"/>
  <c r="H37" i="25"/>
  <c r="F37" i="25"/>
  <c r="E37" i="25"/>
  <c r="D37" i="25"/>
  <c r="C37" i="25"/>
  <c r="A37" i="25"/>
  <c r="H35" i="25"/>
  <c r="F35" i="25"/>
  <c r="E35" i="25"/>
  <c r="D35" i="25"/>
  <c r="C35" i="25"/>
  <c r="H34" i="25"/>
  <c r="F34" i="25"/>
  <c r="E34" i="25"/>
  <c r="D34" i="25"/>
  <c r="C34" i="25"/>
  <c r="A34" i="25"/>
  <c r="A31" i="25"/>
  <c r="H27" i="25"/>
  <c r="F27" i="25"/>
  <c r="E27" i="25"/>
  <c r="D27" i="25"/>
  <c r="C27" i="25"/>
  <c r="A27" i="25"/>
  <c r="H25" i="25"/>
  <c r="F25" i="25"/>
  <c r="E25" i="25"/>
  <c r="D25" i="25"/>
  <c r="C25" i="25"/>
  <c r="H24" i="25"/>
  <c r="F24" i="25"/>
  <c r="E24" i="25"/>
  <c r="D24" i="25"/>
  <c r="C24" i="25"/>
  <c r="A24" i="25"/>
  <c r="A21" i="25"/>
  <c r="H19" i="25"/>
  <c r="F19" i="25"/>
  <c r="E19" i="25"/>
  <c r="D19" i="25"/>
  <c r="C19" i="25"/>
  <c r="H18" i="25"/>
  <c r="F18" i="25"/>
  <c r="E18" i="25"/>
  <c r="D18" i="25"/>
  <c r="C18" i="25"/>
  <c r="A18" i="25"/>
  <c r="H16" i="25"/>
  <c r="F16" i="25"/>
  <c r="E16" i="25"/>
  <c r="D16" i="25"/>
  <c r="C16" i="25"/>
  <c r="H15" i="25"/>
  <c r="F15" i="25"/>
  <c r="E15" i="25"/>
  <c r="D15" i="25"/>
  <c r="C15" i="25"/>
  <c r="A15" i="25"/>
  <c r="A8" i="25"/>
  <c r="A4" i="25"/>
  <c r="A3" i="25"/>
  <c r="F82" i="24" l="1"/>
  <c r="F81" i="24"/>
  <c r="B81" i="24"/>
  <c r="F80" i="24"/>
  <c r="F79" i="24"/>
  <c r="B79" i="24"/>
  <c r="H76" i="24"/>
  <c r="F76" i="24"/>
  <c r="E76" i="24"/>
  <c r="D76" i="24"/>
  <c r="C76" i="24"/>
  <c r="H75" i="24"/>
  <c r="F75" i="24"/>
  <c r="E75" i="24"/>
  <c r="D75" i="24"/>
  <c r="C75" i="24"/>
  <c r="H74" i="24"/>
  <c r="F74" i="24"/>
  <c r="E74" i="24"/>
  <c r="D74" i="24"/>
  <c r="C74" i="24"/>
  <c r="H73" i="24"/>
  <c r="F73" i="24"/>
  <c r="E73" i="24"/>
  <c r="D73" i="24"/>
  <c r="C73" i="24"/>
  <c r="H72" i="24"/>
  <c r="F72" i="24"/>
  <c r="E72" i="24"/>
  <c r="D72" i="24"/>
  <c r="C72" i="24"/>
  <c r="H71" i="24"/>
  <c r="F71" i="24"/>
  <c r="E71" i="24"/>
  <c r="D71" i="24"/>
  <c r="C71" i="24"/>
  <c r="H69" i="24"/>
  <c r="F69" i="24"/>
  <c r="E69" i="24"/>
  <c r="D69" i="24"/>
  <c r="C69" i="24"/>
  <c r="H68" i="24"/>
  <c r="F68" i="24"/>
  <c r="E68" i="24"/>
  <c r="D68" i="24"/>
  <c r="C68" i="24"/>
  <c r="H67" i="24"/>
  <c r="F67" i="24"/>
  <c r="E67" i="24"/>
  <c r="D67" i="24"/>
  <c r="C67" i="24"/>
  <c r="H66" i="24"/>
  <c r="F66" i="24"/>
  <c r="E66" i="24"/>
  <c r="D66" i="24"/>
  <c r="C66" i="24"/>
  <c r="H65" i="24"/>
  <c r="F65" i="24"/>
  <c r="E65" i="24"/>
  <c r="D65" i="24"/>
  <c r="C65" i="24"/>
  <c r="H64" i="24"/>
  <c r="F64" i="24"/>
  <c r="E64" i="24"/>
  <c r="D64" i="24"/>
  <c r="C64" i="24"/>
  <c r="H62" i="24"/>
  <c r="F62" i="24"/>
  <c r="E62" i="24"/>
  <c r="D62" i="24"/>
  <c r="C62" i="24"/>
  <c r="H61" i="24"/>
  <c r="F61" i="24"/>
  <c r="E61" i="24"/>
  <c r="D61" i="24"/>
  <c r="C61" i="24"/>
  <c r="H60" i="24"/>
  <c r="F60" i="24"/>
  <c r="E60" i="24"/>
  <c r="D60" i="24"/>
  <c r="C60" i="24"/>
  <c r="H59" i="24"/>
  <c r="F59" i="24"/>
  <c r="E59" i="24"/>
  <c r="D59" i="24"/>
  <c r="C59" i="24"/>
  <c r="H58" i="24"/>
  <c r="F58" i="24"/>
  <c r="E58" i="24"/>
  <c r="D58" i="24"/>
  <c r="C58" i="24"/>
  <c r="H57" i="24"/>
  <c r="F57" i="24"/>
  <c r="E57" i="24"/>
  <c r="D57" i="24"/>
  <c r="C57" i="24"/>
  <c r="H55" i="24"/>
  <c r="F55" i="24"/>
  <c r="E55" i="24"/>
  <c r="D55" i="24"/>
  <c r="H54" i="24"/>
  <c r="F54" i="24"/>
  <c r="E54" i="24"/>
  <c r="D54" i="24"/>
  <c r="C54" i="24"/>
  <c r="H53" i="24"/>
  <c r="F53" i="24"/>
  <c r="E53" i="24"/>
  <c r="D53" i="24"/>
  <c r="C53" i="24"/>
  <c r="H52" i="24"/>
  <c r="F52" i="24"/>
  <c r="E52" i="24"/>
  <c r="D52" i="24"/>
  <c r="C52" i="24"/>
  <c r="H51" i="24"/>
  <c r="F51" i="24"/>
  <c r="E51" i="24"/>
  <c r="D51" i="24"/>
  <c r="C51" i="24"/>
  <c r="H50" i="24"/>
  <c r="F50" i="24"/>
  <c r="E50" i="24"/>
  <c r="D50" i="24"/>
  <c r="C50" i="24"/>
  <c r="H48" i="24"/>
  <c r="F48" i="24"/>
  <c r="E48" i="24"/>
  <c r="D48" i="24"/>
  <c r="C48" i="24"/>
  <c r="H47" i="24"/>
  <c r="F47" i="24"/>
  <c r="E47" i="24"/>
  <c r="D47" i="24"/>
  <c r="C47" i="24"/>
  <c r="H46" i="24"/>
  <c r="F46" i="24"/>
  <c r="E46" i="24"/>
  <c r="D46" i="24"/>
  <c r="C46" i="24"/>
  <c r="H45" i="24"/>
  <c r="F45" i="24"/>
  <c r="E45" i="24"/>
  <c r="D45" i="24"/>
  <c r="C45" i="24"/>
  <c r="H44" i="24"/>
  <c r="F44" i="24"/>
  <c r="E44" i="24"/>
  <c r="D44" i="24"/>
  <c r="C44" i="24"/>
  <c r="H43" i="24"/>
  <c r="F43" i="24"/>
  <c r="E43" i="24"/>
  <c r="D43" i="24"/>
  <c r="C43" i="24"/>
  <c r="H41" i="24"/>
  <c r="F41" i="24"/>
  <c r="E41" i="24"/>
  <c r="D41" i="24"/>
  <c r="C41" i="24"/>
  <c r="H40" i="24"/>
  <c r="F40" i="24"/>
  <c r="E40" i="24"/>
  <c r="D40" i="24"/>
  <c r="C40" i="24"/>
  <c r="H39" i="24"/>
  <c r="F39" i="24"/>
  <c r="E39" i="24"/>
  <c r="D39" i="24"/>
  <c r="C39" i="24"/>
  <c r="H38" i="24"/>
  <c r="F38" i="24"/>
  <c r="E38" i="24"/>
  <c r="D38" i="24"/>
  <c r="C38" i="24"/>
  <c r="H37" i="24"/>
  <c r="F37" i="24"/>
  <c r="E37" i="24"/>
  <c r="D37" i="24"/>
  <c r="C37" i="24"/>
  <c r="H36" i="24"/>
  <c r="F36" i="24"/>
  <c r="E36" i="24"/>
  <c r="D36" i="24"/>
  <c r="C36" i="24"/>
  <c r="H34" i="24"/>
  <c r="F34" i="24"/>
  <c r="E34" i="24"/>
  <c r="D34" i="24"/>
  <c r="H33" i="24"/>
  <c r="F33" i="24"/>
  <c r="E33" i="24"/>
  <c r="D33" i="24"/>
  <c r="C33" i="24"/>
  <c r="H32" i="24"/>
  <c r="F32" i="24"/>
  <c r="E32" i="24"/>
  <c r="D32" i="24"/>
  <c r="C32" i="24"/>
  <c r="H31" i="24"/>
  <c r="F31" i="24"/>
  <c r="E31" i="24"/>
  <c r="D31" i="24"/>
  <c r="C31" i="24"/>
  <c r="H30" i="24"/>
  <c r="F30" i="24"/>
  <c r="E30" i="24"/>
  <c r="D30" i="24"/>
  <c r="C30" i="24"/>
  <c r="H29" i="24"/>
  <c r="F29" i="24"/>
  <c r="E29" i="24"/>
  <c r="D29" i="24"/>
  <c r="C29" i="24"/>
  <c r="H27" i="24"/>
  <c r="F27" i="24"/>
  <c r="E27" i="24"/>
  <c r="D27" i="24"/>
  <c r="C27" i="24"/>
  <c r="H26" i="24"/>
  <c r="F26" i="24"/>
  <c r="E26" i="24"/>
  <c r="D26" i="24"/>
  <c r="C26" i="24"/>
  <c r="H25" i="24"/>
  <c r="F25" i="24"/>
  <c r="E25" i="24"/>
  <c r="D25" i="24"/>
  <c r="C25" i="24"/>
  <c r="H24" i="24"/>
  <c r="F24" i="24"/>
  <c r="E24" i="24"/>
  <c r="D24" i="24"/>
  <c r="C24" i="24"/>
  <c r="H23" i="24"/>
  <c r="F23" i="24"/>
  <c r="E23" i="24"/>
  <c r="D23" i="24"/>
  <c r="C23" i="24"/>
  <c r="H22" i="24"/>
  <c r="F22" i="24"/>
  <c r="E22" i="24"/>
  <c r="D22" i="24"/>
  <c r="C22" i="24"/>
  <c r="H20" i="24"/>
  <c r="F20" i="24"/>
  <c r="E20" i="24"/>
  <c r="D20" i="24"/>
  <c r="C20" i="24"/>
  <c r="H19" i="24"/>
  <c r="F19" i="24"/>
  <c r="E19" i="24"/>
  <c r="D19" i="24"/>
  <c r="C19" i="24"/>
  <c r="H18" i="24"/>
  <c r="F18" i="24"/>
  <c r="E18" i="24"/>
  <c r="D18" i="24"/>
  <c r="C18" i="24"/>
  <c r="H17" i="24"/>
  <c r="F17" i="24"/>
  <c r="E17" i="24"/>
  <c r="D17" i="24"/>
  <c r="C17" i="24"/>
  <c r="H16" i="24"/>
  <c r="F16" i="24"/>
  <c r="E16" i="24"/>
  <c r="D16" i="24"/>
  <c r="C16" i="24"/>
  <c r="H15" i="24"/>
  <c r="F15" i="24"/>
  <c r="E15" i="24"/>
  <c r="D15" i="24"/>
  <c r="C15" i="24"/>
  <c r="H13" i="24"/>
  <c r="F13" i="24"/>
  <c r="E13" i="24"/>
  <c r="D13" i="24"/>
  <c r="H12" i="24"/>
  <c r="F12" i="24"/>
  <c r="E12" i="24"/>
  <c r="D12" i="24"/>
  <c r="C12" i="24"/>
  <c r="H11" i="24"/>
  <c r="F11" i="24"/>
  <c r="E11" i="24"/>
  <c r="D11" i="24"/>
  <c r="C11" i="24"/>
  <c r="H10" i="24"/>
  <c r="F10" i="24"/>
  <c r="E10" i="24"/>
  <c r="D10" i="24"/>
  <c r="C10" i="24"/>
  <c r="H9" i="24"/>
  <c r="F9" i="24"/>
  <c r="E9" i="24"/>
  <c r="D9" i="24"/>
  <c r="C9" i="24"/>
  <c r="H8" i="24"/>
  <c r="F8" i="24"/>
  <c r="E8" i="24"/>
  <c r="D8" i="24"/>
  <c r="C8" i="24"/>
  <c r="A4" i="24"/>
  <c r="A3" i="24"/>
  <c r="F82" i="23" l="1"/>
  <c r="F81" i="23"/>
  <c r="B81" i="23"/>
  <c r="F80" i="23"/>
  <c r="B79" i="23"/>
  <c r="H76" i="23"/>
  <c r="F76" i="23"/>
  <c r="E76" i="23"/>
  <c r="D76" i="23"/>
  <c r="C76" i="23"/>
  <c r="H75" i="23"/>
  <c r="F75" i="23"/>
  <c r="E75" i="23"/>
  <c r="D75" i="23"/>
  <c r="C75" i="23"/>
  <c r="H74" i="23"/>
  <c r="F74" i="23"/>
  <c r="E74" i="23"/>
  <c r="D74" i="23"/>
  <c r="C74" i="23"/>
  <c r="H73" i="23"/>
  <c r="F73" i="23"/>
  <c r="E73" i="23"/>
  <c r="D73" i="23"/>
  <c r="C73" i="23"/>
  <c r="H72" i="23"/>
  <c r="F72" i="23"/>
  <c r="E72" i="23"/>
  <c r="D72" i="23"/>
  <c r="C72" i="23"/>
  <c r="H71" i="23"/>
  <c r="F71" i="23"/>
  <c r="E71" i="23"/>
  <c r="D71" i="23"/>
  <c r="C71" i="23"/>
  <c r="H69" i="23"/>
  <c r="F69" i="23"/>
  <c r="E69" i="23"/>
  <c r="D69" i="23"/>
  <c r="C69" i="23"/>
  <c r="H68" i="23"/>
  <c r="F68" i="23"/>
  <c r="E68" i="23"/>
  <c r="D68" i="23"/>
  <c r="C68" i="23"/>
  <c r="H67" i="23"/>
  <c r="F67" i="23"/>
  <c r="E67" i="23"/>
  <c r="D67" i="23"/>
  <c r="C67" i="23"/>
  <c r="H66" i="23"/>
  <c r="F66" i="23"/>
  <c r="E66" i="23"/>
  <c r="D66" i="23"/>
  <c r="C66" i="23"/>
  <c r="H65" i="23"/>
  <c r="F65" i="23"/>
  <c r="E65" i="23"/>
  <c r="D65" i="23"/>
  <c r="C65" i="23"/>
  <c r="H64" i="23"/>
  <c r="F64" i="23"/>
  <c r="E64" i="23"/>
  <c r="D64" i="23"/>
  <c r="C64" i="23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8" i="23"/>
  <c r="F58" i="23"/>
  <c r="E58" i="23"/>
  <c r="D58" i="23"/>
  <c r="C58" i="23"/>
  <c r="H57" i="23"/>
  <c r="F57" i="23"/>
  <c r="E57" i="23"/>
  <c r="D57" i="23"/>
  <c r="C57" i="23"/>
  <c r="H55" i="23"/>
  <c r="F55" i="23"/>
  <c r="E55" i="23"/>
  <c r="D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51" i="23"/>
  <c r="F51" i="23"/>
  <c r="E51" i="23"/>
  <c r="D51" i="23"/>
  <c r="C51" i="23"/>
  <c r="H50" i="23"/>
  <c r="F50" i="23"/>
  <c r="E50" i="23"/>
  <c r="D50" i="23"/>
  <c r="C50" i="23"/>
  <c r="H48" i="23"/>
  <c r="F48" i="23"/>
  <c r="E48" i="23"/>
  <c r="D48" i="23"/>
  <c r="C48" i="23"/>
  <c r="H47" i="23"/>
  <c r="F47" i="23"/>
  <c r="E47" i="23"/>
  <c r="D47" i="23"/>
  <c r="C47" i="23"/>
  <c r="H46" i="23"/>
  <c r="F46" i="23"/>
  <c r="E46" i="23"/>
  <c r="D46" i="23"/>
  <c r="C46" i="23"/>
  <c r="H45" i="23"/>
  <c r="F45" i="23"/>
  <c r="E45" i="23"/>
  <c r="D45" i="23"/>
  <c r="C45" i="23"/>
  <c r="H44" i="23"/>
  <c r="F44" i="23"/>
  <c r="E44" i="23"/>
  <c r="D44" i="23"/>
  <c r="C44" i="23"/>
  <c r="H43" i="23"/>
  <c r="F43" i="23"/>
  <c r="E43" i="23"/>
  <c r="D43" i="23"/>
  <c r="C43" i="2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7" i="23"/>
  <c r="F37" i="23"/>
  <c r="E37" i="23"/>
  <c r="D37" i="23"/>
  <c r="C37" i="23"/>
  <c r="H36" i="23"/>
  <c r="F36" i="23"/>
  <c r="E36" i="23"/>
  <c r="D36" i="23"/>
  <c r="C36" i="23"/>
  <c r="H34" i="23"/>
  <c r="F34" i="23"/>
  <c r="E34" i="23"/>
  <c r="D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H30" i="23"/>
  <c r="F30" i="23"/>
  <c r="E30" i="23"/>
  <c r="D30" i="23"/>
  <c r="C30" i="23"/>
  <c r="H29" i="23"/>
  <c r="F29" i="23"/>
  <c r="E29" i="23"/>
  <c r="D29" i="23"/>
  <c r="C29" i="23"/>
  <c r="H27" i="23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3" i="23"/>
  <c r="F23" i="23"/>
  <c r="E23" i="23"/>
  <c r="D23" i="23"/>
  <c r="C23" i="23"/>
  <c r="H22" i="23"/>
  <c r="F22" i="23"/>
  <c r="E22" i="23"/>
  <c r="D22" i="23"/>
  <c r="C22" i="23"/>
  <c r="H20" i="23"/>
  <c r="F20" i="23"/>
  <c r="E20" i="23"/>
  <c r="D20" i="23"/>
  <c r="C20" i="23"/>
  <c r="H19" i="23"/>
  <c r="F19" i="23"/>
  <c r="E19" i="23"/>
  <c r="D19" i="23"/>
  <c r="C19" i="23"/>
  <c r="H18" i="23"/>
  <c r="F18" i="23"/>
  <c r="E18" i="23"/>
  <c r="D18" i="23"/>
  <c r="C18" i="23"/>
  <c r="H17" i="23"/>
  <c r="F17" i="23"/>
  <c r="E17" i="23"/>
  <c r="D17" i="23"/>
  <c r="C17" i="23"/>
  <c r="H16" i="23"/>
  <c r="F16" i="23"/>
  <c r="E16" i="23"/>
  <c r="D16" i="23"/>
  <c r="C16" i="23"/>
  <c r="H15" i="23"/>
  <c r="F15" i="23"/>
  <c r="E15" i="23"/>
  <c r="D15" i="23"/>
  <c r="C15" i="23"/>
  <c r="H13" i="23"/>
  <c r="F13" i="23"/>
  <c r="E13" i="23"/>
  <c r="D13" i="23"/>
  <c r="H12" i="23"/>
  <c r="F12" i="23"/>
  <c r="E12" i="23"/>
  <c r="D12" i="23"/>
  <c r="C12" i="23"/>
  <c r="H11" i="23"/>
  <c r="F11" i="23"/>
  <c r="E11" i="23"/>
  <c r="D11" i="23"/>
  <c r="C11" i="23"/>
  <c r="H10" i="23"/>
  <c r="F10" i="23"/>
  <c r="E10" i="23"/>
  <c r="D10" i="23"/>
  <c r="C10" i="23"/>
  <c r="H9" i="23"/>
  <c r="F9" i="23"/>
  <c r="E9" i="23"/>
  <c r="D9" i="23"/>
  <c r="C9" i="23"/>
  <c r="H8" i="23"/>
  <c r="F8" i="23"/>
  <c r="E8" i="23"/>
  <c r="D8" i="23"/>
  <c r="C8" i="23"/>
  <c r="H69" i="3" l="1"/>
  <c r="F69" i="3"/>
  <c r="D69" i="3"/>
  <c r="C69" i="3"/>
  <c r="H68" i="3"/>
  <c r="F68" i="3"/>
  <c r="D68" i="3"/>
  <c r="C68" i="3"/>
  <c r="H62" i="3"/>
  <c r="F62" i="3"/>
  <c r="D62" i="3"/>
  <c r="C62" i="3"/>
  <c r="H61" i="3"/>
  <c r="F61" i="3"/>
  <c r="D61" i="3"/>
  <c r="C61" i="3"/>
  <c r="H55" i="3"/>
  <c r="F55" i="3"/>
  <c r="D55" i="3"/>
  <c r="H54" i="3"/>
  <c r="F54" i="3"/>
  <c r="D54" i="3"/>
  <c r="C54" i="3"/>
  <c r="H32" i="25"/>
  <c r="F32" i="25"/>
  <c r="E32" i="25"/>
  <c r="D32" i="25"/>
  <c r="C32" i="25"/>
  <c r="H31" i="25"/>
  <c r="F31" i="25"/>
  <c r="E31" i="25"/>
  <c r="D31" i="25"/>
  <c r="C31" i="25"/>
  <c r="H48" i="3"/>
  <c r="F48" i="3"/>
  <c r="D48" i="3"/>
  <c r="C48" i="3"/>
  <c r="H47" i="3"/>
  <c r="F47" i="3"/>
  <c r="D47" i="3"/>
  <c r="C47" i="3"/>
  <c r="H41" i="3"/>
  <c r="F41" i="3"/>
  <c r="D41" i="3"/>
  <c r="C41" i="3"/>
  <c r="H40" i="3"/>
  <c r="F40" i="3"/>
  <c r="D40" i="3"/>
  <c r="C40" i="3"/>
  <c r="H34" i="3"/>
  <c r="F34" i="3"/>
  <c r="D34" i="3"/>
  <c r="H33" i="3"/>
  <c r="F33" i="3"/>
  <c r="D33" i="3"/>
  <c r="C33" i="3"/>
  <c r="H22" i="25"/>
  <c r="F22" i="25"/>
  <c r="E22" i="25"/>
  <c r="D22" i="25"/>
  <c r="C22" i="25"/>
  <c r="H21" i="25"/>
  <c r="F21" i="25"/>
  <c r="E21" i="25"/>
  <c r="D21" i="25"/>
  <c r="C21" i="25"/>
  <c r="H27" i="3"/>
  <c r="F27" i="3"/>
  <c r="D27" i="3"/>
  <c r="C27" i="3"/>
  <c r="H26" i="3"/>
  <c r="F26" i="3"/>
  <c r="D26" i="3"/>
  <c r="C26" i="3"/>
  <c r="H20" i="3"/>
  <c r="F20" i="3"/>
  <c r="D20" i="3"/>
  <c r="C20" i="3"/>
  <c r="H19" i="3"/>
  <c r="F19" i="3"/>
  <c r="D19" i="3"/>
  <c r="C19" i="3"/>
  <c r="H13" i="3"/>
  <c r="F13" i="3"/>
  <c r="D13" i="3"/>
  <c r="H12" i="3"/>
  <c r="F12" i="3"/>
  <c r="D12" i="3"/>
  <c r="C12" i="3"/>
  <c r="H8" i="25"/>
  <c r="F8" i="25"/>
  <c r="E8" i="25"/>
  <c r="D8" i="25"/>
  <c r="C8" i="25"/>
  <c r="A8" i="18" l="1"/>
  <c r="A13" i="18"/>
  <c r="A16" i="18"/>
  <c r="A19" i="18"/>
  <c r="A22" i="18"/>
  <c r="A25" i="18"/>
  <c r="A28" i="18"/>
  <c r="A31" i="18"/>
  <c r="A34" i="18"/>
  <c r="A37" i="18"/>
  <c r="C25" i="17" l="1"/>
  <c r="D25" i="17"/>
  <c r="E25" i="17"/>
  <c r="F25" i="17"/>
  <c r="G25" i="17"/>
  <c r="H25" i="17"/>
  <c r="C26" i="17"/>
  <c r="D26" i="17"/>
  <c r="E26" i="17"/>
  <c r="F26" i="17"/>
  <c r="G26" i="17"/>
  <c r="H26" i="17"/>
  <c r="C20" i="17"/>
  <c r="D20" i="17"/>
  <c r="E20" i="17"/>
  <c r="F20" i="17"/>
  <c r="H20" i="17"/>
  <c r="C21" i="17"/>
  <c r="D21" i="17"/>
  <c r="E21" i="17"/>
  <c r="F21" i="17"/>
  <c r="H21" i="17"/>
  <c r="C15" i="17"/>
  <c r="D15" i="17"/>
  <c r="E15" i="17"/>
  <c r="F15" i="17"/>
  <c r="H15" i="17"/>
  <c r="C16" i="17"/>
  <c r="D16" i="17"/>
  <c r="E16" i="17"/>
  <c r="F16" i="17"/>
  <c r="H16" i="17"/>
  <c r="C29" i="18"/>
  <c r="D29" i="18"/>
  <c r="E29" i="18"/>
  <c r="F29" i="18"/>
  <c r="H29" i="18"/>
  <c r="D28" i="18"/>
  <c r="E28" i="18"/>
  <c r="F28" i="18"/>
  <c r="H28" i="18"/>
  <c r="C28" i="18"/>
  <c r="C23" i="18"/>
  <c r="D23" i="18"/>
  <c r="E23" i="18"/>
  <c r="F23" i="18"/>
  <c r="H23" i="18"/>
  <c r="D22" i="18"/>
  <c r="E22" i="18"/>
  <c r="F22" i="18"/>
  <c r="H22" i="18"/>
  <c r="C22" i="18"/>
  <c r="C20" i="18"/>
  <c r="D20" i="18"/>
  <c r="E20" i="18"/>
  <c r="F20" i="18"/>
  <c r="H20" i="18"/>
  <c r="D19" i="18"/>
  <c r="E19" i="18"/>
  <c r="F19" i="18"/>
  <c r="H19" i="18"/>
  <c r="C19" i="18"/>
  <c r="C17" i="18"/>
  <c r="D17" i="18"/>
  <c r="E17" i="18"/>
  <c r="F17" i="18"/>
  <c r="H17" i="18"/>
  <c r="D16" i="18"/>
  <c r="E16" i="18"/>
  <c r="F16" i="18"/>
  <c r="H16" i="18"/>
  <c r="C16" i="18"/>
  <c r="C13" i="18"/>
  <c r="C14" i="18"/>
  <c r="D14" i="18"/>
  <c r="E14" i="18"/>
  <c r="F14" i="18"/>
  <c r="H14" i="18"/>
  <c r="D13" i="18"/>
  <c r="E13" i="18"/>
  <c r="F13" i="18"/>
  <c r="H13" i="18"/>
  <c r="C8" i="18"/>
  <c r="C10" i="18"/>
  <c r="D10" i="18"/>
  <c r="E10" i="18"/>
  <c r="F10" i="18"/>
  <c r="H10" i="18"/>
  <c r="D8" i="18"/>
  <c r="E8" i="18"/>
  <c r="F8" i="18"/>
  <c r="H8" i="18"/>
  <c r="C23" i="17" l="1"/>
  <c r="C37" i="18"/>
  <c r="F23" i="17"/>
  <c r="F37" i="18"/>
  <c r="H18" i="17"/>
  <c r="H34" i="18"/>
  <c r="H19" i="17"/>
  <c r="H35" i="18"/>
  <c r="E23" i="17"/>
  <c r="E37" i="18"/>
  <c r="H24" i="17"/>
  <c r="H38" i="18"/>
  <c r="D14" i="17"/>
  <c r="D32" i="18"/>
  <c r="H23" i="17"/>
  <c r="H37" i="18"/>
  <c r="C13" i="17"/>
  <c r="C31" i="18"/>
  <c r="F18" i="17"/>
  <c r="F34" i="18"/>
  <c r="F19" i="17"/>
  <c r="F35" i="18"/>
  <c r="D23" i="17"/>
  <c r="D37" i="18"/>
  <c r="F24" i="17"/>
  <c r="F38" i="18"/>
  <c r="D13" i="17"/>
  <c r="D31" i="18"/>
  <c r="C18" i="17"/>
  <c r="C34" i="18"/>
  <c r="H13" i="17"/>
  <c r="H31" i="18"/>
  <c r="H14" i="17"/>
  <c r="H32" i="18"/>
  <c r="E18" i="17"/>
  <c r="E34" i="18"/>
  <c r="E19" i="17"/>
  <c r="E35" i="18"/>
  <c r="E24" i="17"/>
  <c r="E38" i="18"/>
  <c r="F13" i="17"/>
  <c r="F31" i="18"/>
  <c r="F14" i="17"/>
  <c r="F32" i="18"/>
  <c r="D18" i="17"/>
  <c r="D34" i="18"/>
  <c r="D19" i="17"/>
  <c r="D35" i="18"/>
  <c r="D24" i="17"/>
  <c r="D38" i="18"/>
  <c r="C14" i="17"/>
  <c r="C32" i="18"/>
  <c r="E13" i="17"/>
  <c r="E31" i="18"/>
  <c r="E14" i="17"/>
  <c r="E32" i="18"/>
  <c r="C19" i="17"/>
  <c r="C35" i="18"/>
  <c r="C24" i="17"/>
  <c r="C38" i="18"/>
  <c r="C9" i="16" l="1"/>
  <c r="D9" i="16"/>
  <c r="E9" i="16"/>
  <c r="F9" i="16"/>
  <c r="H9" i="16"/>
  <c r="C10" i="16"/>
  <c r="D10" i="16"/>
  <c r="E10" i="16"/>
  <c r="F10" i="16"/>
  <c r="H10" i="16"/>
  <c r="C11" i="16"/>
  <c r="D11" i="16"/>
  <c r="E11" i="16"/>
  <c r="F11" i="16"/>
  <c r="H11" i="16"/>
  <c r="D8" i="16"/>
  <c r="E8" i="16"/>
  <c r="F8" i="16"/>
  <c r="H8" i="16"/>
  <c r="C8" i="16"/>
  <c r="A8" i="16"/>
  <c r="A8" i="17" l="1"/>
  <c r="C9" i="17"/>
  <c r="D9" i="17"/>
  <c r="E9" i="17"/>
  <c r="F9" i="17"/>
  <c r="H9" i="17"/>
  <c r="C10" i="17"/>
  <c r="D10" i="17"/>
  <c r="E10" i="17"/>
  <c r="F10" i="17"/>
  <c r="H10" i="17"/>
  <c r="C11" i="17"/>
  <c r="D11" i="17"/>
  <c r="E11" i="17"/>
  <c r="F11" i="17"/>
  <c r="H11" i="17"/>
  <c r="D8" i="17"/>
  <c r="E8" i="17"/>
  <c r="F8" i="17"/>
  <c r="H8" i="17"/>
  <c r="C8" i="17"/>
  <c r="C37" i="16"/>
  <c r="D37" i="16"/>
  <c r="E37" i="16"/>
  <c r="F37" i="16"/>
  <c r="H37" i="16"/>
  <c r="C38" i="16"/>
  <c r="D38" i="16"/>
  <c r="E38" i="16"/>
  <c r="F38" i="16"/>
  <c r="H38" i="16"/>
  <c r="C39" i="16"/>
  <c r="D39" i="16"/>
  <c r="E39" i="16"/>
  <c r="F39" i="16"/>
  <c r="H39" i="16"/>
  <c r="D36" i="16"/>
  <c r="E36" i="16"/>
  <c r="F36" i="16"/>
  <c r="H36" i="16"/>
  <c r="C36" i="16"/>
  <c r="C32" i="16"/>
  <c r="D32" i="16"/>
  <c r="E32" i="16"/>
  <c r="F32" i="16"/>
  <c r="H32" i="16"/>
  <c r="C33" i="16"/>
  <c r="D33" i="16"/>
  <c r="E33" i="16"/>
  <c r="F33" i="16"/>
  <c r="H33" i="16"/>
  <c r="C34" i="16"/>
  <c r="D34" i="16"/>
  <c r="E34" i="16"/>
  <c r="F34" i="16"/>
  <c r="H34" i="16"/>
  <c r="D31" i="16"/>
  <c r="E31" i="16"/>
  <c r="F31" i="16"/>
  <c r="H31" i="16"/>
  <c r="C31" i="16"/>
  <c r="F58" i="16" l="1"/>
  <c r="F57" i="16"/>
  <c r="F56" i="16"/>
  <c r="F55" i="16"/>
  <c r="B57" i="16"/>
  <c r="B55" i="16"/>
  <c r="A4" i="16"/>
  <c r="A3" i="16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H29" i="16"/>
  <c r="F29" i="16"/>
  <c r="E29" i="16"/>
  <c r="D29" i="16"/>
  <c r="C29" i="16"/>
  <c r="H28" i="16"/>
  <c r="F28" i="16"/>
  <c r="E28" i="16"/>
  <c r="D28" i="16"/>
  <c r="C28" i="16"/>
  <c r="H27" i="16"/>
  <c r="F27" i="16"/>
  <c r="E27" i="16"/>
  <c r="D27" i="16"/>
  <c r="C27" i="16"/>
  <c r="H26" i="16"/>
  <c r="F26" i="16"/>
  <c r="E26" i="16"/>
  <c r="D26" i="16"/>
  <c r="C26" i="16"/>
  <c r="F79" i="23" l="1"/>
  <c r="A3" i="23"/>
  <c r="A4" i="23"/>
  <c r="H24" i="16"/>
  <c r="F24" i="16"/>
  <c r="E24" i="16"/>
  <c r="D24" i="16"/>
  <c r="C24" i="16"/>
  <c r="H23" i="16"/>
  <c r="F23" i="16"/>
  <c r="E23" i="16"/>
  <c r="D23" i="16"/>
  <c r="C23" i="16"/>
  <c r="H22" i="16"/>
  <c r="F22" i="16"/>
  <c r="E22" i="16"/>
  <c r="D22" i="16"/>
  <c r="C22" i="16"/>
  <c r="H21" i="16"/>
  <c r="F21" i="16"/>
  <c r="E21" i="16"/>
  <c r="D21" i="16"/>
  <c r="C21" i="16"/>
  <c r="A13" i="17" l="1"/>
  <c r="A18" i="17"/>
  <c r="A23" i="17"/>
  <c r="A50" i="16"/>
  <c r="A43" i="16"/>
  <c r="A36" i="16"/>
  <c r="A31" i="16"/>
  <c r="A26" i="16"/>
  <c r="A21" i="16"/>
  <c r="C14" i="16" l="1"/>
  <c r="D14" i="16"/>
  <c r="E14" i="16"/>
  <c r="F14" i="16"/>
  <c r="H14" i="16"/>
  <c r="H12" i="16" l="1"/>
  <c r="C12" i="16" l="1"/>
  <c r="E12" i="16"/>
  <c r="D12" i="16"/>
  <c r="F12" i="16" l="1"/>
  <c r="E46" i="16" l="1"/>
  <c r="E45" i="16"/>
  <c r="H44" i="16" l="1"/>
  <c r="H26" i="18"/>
  <c r="E43" i="16"/>
  <c r="E25" i="18"/>
  <c r="C46" i="16"/>
  <c r="D46" i="16"/>
  <c r="H46" i="16"/>
  <c r="D45" i="16"/>
  <c r="C45" i="16"/>
  <c r="H45" i="16"/>
  <c r="C44" i="16" l="1"/>
  <c r="C26" i="18"/>
  <c r="C43" i="16"/>
  <c r="C25" i="18"/>
  <c r="D43" i="16"/>
  <c r="D25" i="18"/>
  <c r="H43" i="16"/>
  <c r="H25" i="18"/>
  <c r="E44" i="16"/>
  <c r="E26" i="18"/>
  <c r="D44" i="16"/>
  <c r="D26" i="18"/>
  <c r="F46" i="16"/>
  <c r="F45" i="16"/>
  <c r="F43" i="16" l="1"/>
  <c r="F25" i="18"/>
  <c r="F44" i="16"/>
  <c r="F26" i="18"/>
  <c r="C55" i="24" l="1"/>
  <c r="C55" i="23"/>
  <c r="C55" i="3"/>
  <c r="C34" i="24" l="1"/>
  <c r="C34" i="23"/>
  <c r="C34" i="3"/>
  <c r="C13" i="24" l="1"/>
  <c r="C13" i="23"/>
  <c r="C13" i="3"/>
</calcChain>
</file>

<file path=xl/sharedStrings.xml><?xml version="1.0" encoding="utf-8"?>
<sst xmlns="http://schemas.openxmlformats.org/spreadsheetml/2006/main" count="979" uniqueCount="288">
  <si>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</si>
  <si>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</si>
  <si>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</si>
  <si>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</si>
  <si>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</si>
  <si>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</si>
  <si>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</si>
  <si>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</si>
  <si>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</si>
  <si>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</si>
  <si>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</si>
  <si>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</si>
  <si>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</si>
  <si>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</si>
  <si>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</si>
  <si>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</si>
  <si>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</si>
  <si>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</si>
  <si>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</si>
  <si>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</si>
  <si>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</si>
  <si>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</si>
  <si>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</si>
  <si>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</si>
  <si>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</si>
  <si>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</si>
  <si>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</si>
  <si>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</si>
  <si>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</si>
  <si>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</si>
  <si>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</si>
  <si>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</si>
  <si>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</si>
  <si>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</si>
  <si>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</si>
  <si>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</si>
  <si>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</si>
  <si>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</si>
  <si>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</si>
  <si>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</si>
  <si>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</si>
  <si>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</si>
  <si>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</si>
  <si>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</si>
  <si>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</si>
  <si>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</si>
  <si>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</si>
  <si>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</si>
  <si>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</si>
  <si>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</si>
  <si>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</si>
  <si>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</si>
  <si>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</si>
  <si>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</si>
  <si>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</si>
  <si>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</si>
  <si>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</si>
  <si>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</si>
  <si>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</si>
  <si>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</si>
  <si>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</si>
  <si>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</si>
  <si>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</si>
  <si>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</si>
  <si>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</si>
  <si>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</si>
  <si>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</si>
  <si>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</si>
  <si>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</si>
  <si>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</si>
  <si>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</si>
  <si>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</si>
  <si>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</si>
  <si>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</si>
  <si>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</si>
  <si>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</si>
  <si>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</si>
  <si>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</si>
  <si>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</si>
  <si>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</si>
  <si>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</si>
  <si>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</si>
  <si>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</si>
  <si>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</si>
  <si>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</si>
  <si>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</si>
  <si>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</si>
  <si>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</si>
  <si>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</si>
  <si>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</si>
  <si>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</si>
  <si>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</si>
  <si>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</si>
  <si>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</si>
  <si>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</si>
  <si>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</si>
  <si>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</si>
  <si>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</si>
  <si>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</si>
  <si>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</si>
  <si>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</si>
  <si>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</si>
  <si>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</si>
  <si>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</si>
  <si>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</si>
  <si>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</si>
  <si>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</si>
  <si>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</si>
  <si>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</si>
  <si>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</si>
  <si>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</si>
  <si>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</si>
  <si>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</si>
  <si>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</si>
  <si>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</si>
  <si>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</si>
  <si>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</si>
  <si>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</si>
  <si>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</si>
  <si>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</si>
  <si>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</si>
  <si>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</si>
  <si>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</si>
  <si>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</si>
  <si>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</si>
  <si>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</si>
  <si>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</si>
  <si>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</si>
  <si>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</si>
  <si>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</si>
  <si>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</si>
  <si>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</si>
  <si>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</si>
  <si>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</si>
  <si>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</si>
  <si>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</si>
  <si>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</si>
  <si>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</si>
  <si>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</si>
  <si>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</si>
  <si>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</si>
  <si>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</si>
  <si>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</si>
  <si>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</si>
  <si>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</si>
  <si>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35 кг</t>
  </si>
  <si>
    <t>38 кг</t>
  </si>
  <si>
    <t>54 кг</t>
  </si>
  <si>
    <t>59 кг</t>
  </si>
  <si>
    <t>65 кг</t>
  </si>
  <si>
    <t>71 кг</t>
  </si>
  <si>
    <t>св 71 кг</t>
  </si>
  <si>
    <t>ЯНЫШЕВСКИЙ Андрей Александрович</t>
  </si>
  <si>
    <t>18.05.04, 2ю</t>
  </si>
  <si>
    <t>Кемеровская, Шерегеш, МО</t>
  </si>
  <si>
    <t>Созыгашев В.Г.</t>
  </si>
  <si>
    <t>МОРДОВИН Андрей Сергеевич</t>
  </si>
  <si>
    <t>23.11.04, 3р</t>
  </si>
  <si>
    <t>Р.Алтай, Майминский, МО</t>
  </si>
  <si>
    <t xml:space="preserve">Мордовин С.Н. </t>
  </si>
  <si>
    <t>СПИСОК ЮНОШЕЙ ПОПАВШИХ НА ФИНАЛ ПЕРВЕНСТВА РОССИИ</t>
  </si>
  <si>
    <t>СУГАТОВ Степан Викторович</t>
  </si>
  <si>
    <t>15.12.04, 2р</t>
  </si>
  <si>
    <t>Новосибирская, Новосибирск, МО</t>
  </si>
  <si>
    <t>Мордвинов А.И Любаев А.А</t>
  </si>
  <si>
    <t>БИЧЕ-ООЛ Буян Серээдарович</t>
  </si>
  <si>
    <t>14.07.05, 2ю</t>
  </si>
  <si>
    <t>Р.Тыва, Кызыл, МС</t>
  </si>
  <si>
    <t>Монгуш Ш.Д.</t>
  </si>
  <si>
    <t>Бикбердина М.Х. Умбетов Т.А.</t>
  </si>
  <si>
    <t>волков владислав</t>
  </si>
  <si>
    <t>Соль-Илецк</t>
  </si>
  <si>
    <t>айтжанов алишер</t>
  </si>
  <si>
    <t>Орск "ЮНОСТЬ"</t>
  </si>
  <si>
    <t>Султанов Ф.Н.</t>
  </si>
  <si>
    <t>гулов али</t>
  </si>
  <si>
    <t>ЗАТО Комаровский</t>
  </si>
  <si>
    <t>Бузулук</t>
  </si>
  <si>
    <t>Панасенко И.А.</t>
  </si>
  <si>
    <t>Бисенов С.Т.</t>
  </si>
  <si>
    <t>Старостин Н.Н.</t>
  </si>
  <si>
    <t>ибрагимов амин</t>
  </si>
  <si>
    <t>Тоцкое</t>
  </si>
  <si>
    <t>Сибикин А.Н.</t>
  </si>
  <si>
    <t>Хамзаев М.О.</t>
  </si>
  <si>
    <t>петров максим</t>
  </si>
  <si>
    <t>Ульянин А.Н.</t>
  </si>
  <si>
    <t>бочков андрей</t>
  </si>
  <si>
    <t>01.03.2005.</t>
  </si>
  <si>
    <t>Оренбург</t>
  </si>
  <si>
    <t>Бочаров Э.</t>
  </si>
  <si>
    <t>прокопец саша</t>
  </si>
  <si>
    <t>17.06.2005.</t>
  </si>
  <si>
    <t>агаев глеб</t>
  </si>
  <si>
    <t>20.12.2006.</t>
  </si>
  <si>
    <t>Кожевников Н.С.</t>
  </si>
  <si>
    <t>ягофаров руслан</t>
  </si>
  <si>
    <t>28.01.2005.</t>
  </si>
  <si>
    <t>35кг</t>
  </si>
  <si>
    <t>27.08.2005.</t>
  </si>
  <si>
    <t>01.04.2005.</t>
  </si>
  <si>
    <t>черников дима</t>
  </si>
  <si>
    <t>09.11.2005.</t>
  </si>
  <si>
    <t>нуршинов амин</t>
  </si>
  <si>
    <t>07.07.2006.</t>
  </si>
  <si>
    <t>Светлинский р-он</t>
  </si>
  <si>
    <t>Свобода С.С.</t>
  </si>
  <si>
    <t>ведениев кирилл</t>
  </si>
  <si>
    <t>Кувандык</t>
  </si>
  <si>
    <t>08.01.2005.</t>
  </si>
  <si>
    <t>Ефименко Ю.И.Шаупкелов М.А.</t>
  </si>
  <si>
    <t>шумилин влад</t>
  </si>
  <si>
    <t>04.01.2006.</t>
  </si>
  <si>
    <t>токашев жан</t>
  </si>
  <si>
    <t>20.11.2006.</t>
  </si>
  <si>
    <t>Ашкрумов А.</t>
  </si>
  <si>
    <t>жидких кирилл</t>
  </si>
  <si>
    <t>нижегородов арсений</t>
  </si>
  <si>
    <t>10.07.2005.</t>
  </si>
  <si>
    <t>Медногорск</t>
  </si>
  <si>
    <t>Бодрин Р.Р. Умбетов Т.А.</t>
  </si>
  <si>
    <t>смирнов роман</t>
  </si>
  <si>
    <t>21.12.2006.</t>
  </si>
  <si>
    <t>Рузавиин И.Н.</t>
  </si>
  <si>
    <t>гриднев илья</t>
  </si>
  <si>
    <t>25.09.2006.</t>
  </si>
  <si>
    <t>02.05.2005.</t>
  </si>
  <si>
    <t>Орск "Силы -Урала"</t>
  </si>
  <si>
    <t>Орск "Юность"</t>
  </si>
  <si>
    <t>17.0.2005.</t>
  </si>
  <si>
    <t xml:space="preserve">диденко ярослав </t>
  </si>
  <si>
    <t>29.03.2005.</t>
  </si>
  <si>
    <t>Дубецкая Н.</t>
  </si>
  <si>
    <t>чечнев иван</t>
  </si>
  <si>
    <t>28.04.2005.</t>
  </si>
  <si>
    <t>Новотроицк</t>
  </si>
  <si>
    <t>Атаулов А.</t>
  </si>
  <si>
    <t>давлетов динислан</t>
  </si>
  <si>
    <t>10.08.2005.</t>
  </si>
  <si>
    <t>Криворучко Ю.И. Ефименко О.В.</t>
  </si>
  <si>
    <t>пашков егор</t>
  </si>
  <si>
    <t>15.08.2005.</t>
  </si>
  <si>
    <t>ОПКУ</t>
  </si>
  <si>
    <t>Манцуров О.А. Дорохова Е.К.</t>
  </si>
  <si>
    <t>шелехов семен</t>
  </si>
  <si>
    <t>24.02.2005.</t>
  </si>
  <si>
    <t>москалев кирилл</t>
  </si>
  <si>
    <t>21.02.2005.</t>
  </si>
  <si>
    <t>Султангалеев К.</t>
  </si>
  <si>
    <t>ахмедов дилшот</t>
  </si>
  <si>
    <t>20.05.2005.</t>
  </si>
  <si>
    <t>Митрофанов А.А.</t>
  </si>
  <si>
    <t>джугурян агаси</t>
  </si>
  <si>
    <t>25.04.2005.</t>
  </si>
  <si>
    <t>Амиров Э.П.</t>
  </si>
  <si>
    <t>курлаев илья</t>
  </si>
  <si>
    <t>01.08.2005.</t>
  </si>
  <si>
    <t>солопов егор</t>
  </si>
  <si>
    <t>15.01.2005.</t>
  </si>
  <si>
    <t>ахимбеков айдар</t>
  </si>
  <si>
    <t>ярыгин андрей</t>
  </si>
  <si>
    <t>Баширов Р.З. Умбнтов Т.А.</t>
  </si>
  <si>
    <t>савченко женя</t>
  </si>
  <si>
    <t>16.01.2005.</t>
  </si>
  <si>
    <t>Киселев М.А.</t>
  </si>
  <si>
    <t>старостин саша</t>
  </si>
  <si>
    <t>18.11.2006.</t>
  </si>
  <si>
    <t>клименко михаил</t>
  </si>
  <si>
    <t>19.03.2005.</t>
  </si>
  <si>
    <t xml:space="preserve">борщев илья </t>
  </si>
  <si>
    <t>03.01.2005.</t>
  </si>
  <si>
    <t>30.08.2005.</t>
  </si>
  <si>
    <t xml:space="preserve">Мищенко </t>
  </si>
  <si>
    <t>кончев кирилл</t>
  </si>
  <si>
    <t>02.12.2005.</t>
  </si>
  <si>
    <t>Левин Ю.А.</t>
  </si>
  <si>
    <t>мишуков влад</t>
  </si>
  <si>
    <t>27.12.2005.</t>
  </si>
  <si>
    <t>Первенство Оренбургской области по самбо среди юношей  2005-06г.р.  (13-14 лет)</t>
  </si>
  <si>
    <t>1-2.03.2019г.                                              г.Оренбург</t>
  </si>
  <si>
    <t>кузьмин саша</t>
  </si>
  <si>
    <t>06.12.2005.</t>
  </si>
  <si>
    <t>13.07.2005.</t>
  </si>
  <si>
    <t xml:space="preserve">Султангалеев </t>
  </si>
  <si>
    <t>мишагин глеб</t>
  </si>
  <si>
    <t>12.01.2005.</t>
  </si>
  <si>
    <t>семенов кирилл</t>
  </si>
  <si>
    <t>22.6.2006.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</si>
</sst>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97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0" fontId="5" fillId="0" borderId="0" xfId="0" applyFont="1" applyFill="1"/>
    <xf numFmtId="0" fontId="5" fillId="0" borderId="22" xfId="0" applyFont="1" applyFill="1" applyBorder="1"/>
    <xf numFmtId="0" fontId="5" fillId="0" borderId="0" xfId="0" applyFont="1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8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9" xfId="0" applyFont="1" applyFill="1" applyBorder="1" applyAlignment="1">
      <alignment vertical="center" textRotation="90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38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14" fontId="11" fillId="0" borderId="3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Fill="1" applyBorder="1" applyAlignment="1">
      <alignment vertical="center" wrapText="1"/>
    </xf>
    <xf numFmtId="0" fontId="19" fillId="2" borderId="16" xfId="0" applyFont="1" applyFill="1" applyBorder="1" applyAlignment="1">
      <alignment horizontal="center" textRotation="90"/>
    </xf>
    <xf numFmtId="0" fontId="19" fillId="2" borderId="5" xfId="0" applyFont="1" applyFill="1" applyBorder="1" applyAlignment="1">
      <alignment horizontal="center" textRotation="90"/>
    </xf>
    <xf numFmtId="49" fontId="3" fillId="3" borderId="26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2" borderId="37" xfId="0" applyFont="1" applyFill="1" applyBorder="1" applyAlignment="1">
      <alignment horizontal="center" vertical="center" textRotation="90"/>
    </xf>
    <xf numFmtId="0" fontId="13" fillId="2" borderId="39" xfId="0" applyFont="1" applyFill="1" applyBorder="1" applyAlignment="1">
      <alignment horizontal="center" vertical="center" textRotation="90"/>
    </xf>
    <xf numFmtId="0" fontId="13" fillId="2" borderId="16" xfId="0" applyFont="1" applyFill="1" applyBorder="1" applyAlignment="1">
      <alignment horizontal="center" vertical="center" textRotation="90"/>
    </xf>
    <xf numFmtId="0" fontId="13" fillId="2" borderId="5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4" xfId="0" applyFont="1" applyFill="1" applyBorder="1" applyAlignment="1">
      <alignment horizontal="center" vertical="center" textRotation="90"/>
    </xf>
    <xf numFmtId="0" fontId="13" fillId="2" borderId="38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left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3" fillId="3" borderId="2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top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21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2" borderId="4" xfId="0" applyFont="1" applyFill="1" applyBorder="1" applyAlignment="1">
      <alignment horizontal="center" vertical="center" textRotation="90"/>
    </xf>
    <xf numFmtId="0" fontId="17" fillId="2" borderId="5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16" fillId="0" borderId="0" xfId="0" applyFont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9" fillId="2" borderId="39" xfId="0" applyFont="1" applyFill="1" applyBorder="1" applyAlignment="1">
      <alignment horizontal="center" vertical="center" textRotation="90"/>
    </xf>
    <xf numFmtId="0" fontId="16" fillId="0" borderId="0" xfId="0" applyFont="1" applyAlignment="1">
      <alignment horizontal="center" vertical="top" wrapText="1"/>
    </xf>
    <xf numFmtId="0" fontId="11" fillId="0" borderId="18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615950</xdr:colOff>
      <xdr:row>0</xdr:row>
      <xdr:rowOff>22225</xdr:rowOff>
    </xdr:from>
    <xdr:to>
      <xdr:col>7</xdr:col>
      <xdr:colOff>1073150</xdr:colOff>
      <xdr:row>1</xdr:row>
      <xdr:rowOff>203200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22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63500</xdr:colOff>
      <xdr:row>0</xdr:row>
      <xdr:rowOff>31750</xdr:rowOff>
    </xdr:from>
    <xdr:to>
      <xdr:col>1</xdr:col>
      <xdr:colOff>44450</xdr:colOff>
      <xdr:row>1</xdr:row>
      <xdr:rowOff>212725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1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615950</xdr:colOff>
      <xdr:row>0</xdr:row>
      <xdr:rowOff>22225</xdr:rowOff>
    </xdr:from>
    <xdr:to>
      <xdr:col>7</xdr:col>
      <xdr:colOff>1073150</xdr:colOff>
      <xdr:row>1</xdr:row>
      <xdr:rowOff>203200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22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63500</xdr:colOff>
      <xdr:row>0</xdr:row>
      <xdr:rowOff>31750</xdr:rowOff>
    </xdr:from>
    <xdr:to>
      <xdr:col>1</xdr:col>
      <xdr:colOff>44450</xdr:colOff>
      <xdr:row>1</xdr:row>
      <xdr:rowOff>212725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1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102;&#1085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7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5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 (2)"/>
      <sheetName val="рег.раб."/>
      <sheetName val="Лист1"/>
      <sheetName val="Лист2"/>
      <sheetName val="Инструкция"/>
      <sheetName val="реквизиты"/>
      <sheetName val="регистрация"/>
      <sheetName val="Регистрация юн"/>
    </sheetNames>
    <sheetDataSet>
      <sheetData sheetId="0"/>
      <sheetData sheetId="1"/>
      <sheetData sheetId="2"/>
      <sheetData sheetId="3"/>
      <sheetData sheetId="4">
        <row r="6">
          <cell r="G6" t="str">
            <v>Алтайский</v>
          </cell>
        </row>
      </sheetData>
      <sheetData sheetId="5">
        <row r="2">
          <cell r="A2" t="str">
            <v>Первенство СФО по самбо среди юношей и девушек 2004-05г.р.  (Отбор на первенство России)</v>
          </cell>
        </row>
        <row r="3">
          <cell r="A3" t="str">
            <v>12.04.-14.04.2018г.                                              г.Бийск</v>
          </cell>
        </row>
        <row r="6">
          <cell r="A6" t="str">
            <v>Гл. судья, судья ВК</v>
          </cell>
          <cell r="G6" t="str">
            <v>Д.Е. Вышегородцев</v>
          </cell>
        </row>
        <row r="7">
          <cell r="G7" t="str">
            <v>/Северск/</v>
          </cell>
        </row>
        <row r="8">
          <cell r="A8" t="str">
            <v>Гл. секретарь, судья ВК</v>
          </cell>
          <cell r="G8" t="str">
            <v>С.Н. Мордовин</v>
          </cell>
        </row>
        <row r="9">
          <cell r="G9" t="str">
            <v>/ Р.Алтай /</v>
          </cell>
        </row>
      </sheetData>
      <sheetData sheetId="6">
        <row r="3">
          <cell r="A3" t="str">
            <v>12.04.-14.04.2018г.                                              г.Бийск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Алтайский</v>
          </cell>
        </row>
        <row r="6">
          <cell r="C6" t="str">
            <v>ТЕРСКИХ Олег Дмитриевич</v>
          </cell>
          <cell r="D6" t="str">
            <v>27.02.04, 1ю</v>
          </cell>
          <cell r="E6" t="str">
            <v>СФО</v>
          </cell>
          <cell r="F6" t="str">
            <v>Алтайский, Барнаул, СС</v>
          </cell>
          <cell r="H6" t="str">
            <v>Сбитнев В.Н.</v>
          </cell>
        </row>
        <row r="7">
          <cell r="C7" t="str">
            <v xml:space="preserve">КОШЕЛЕВ Даниил Петрович </v>
          </cell>
          <cell r="D7" t="str">
            <v>18.04.04, 2р</v>
          </cell>
          <cell r="E7" t="str">
            <v>СФО</v>
          </cell>
          <cell r="F7" t="str">
            <v>Новосибирская, Новосибирск, МО</v>
          </cell>
          <cell r="H7" t="str">
            <v>Мордвинов А.И</v>
          </cell>
        </row>
        <row r="8">
          <cell r="C8" t="str">
            <v>ЗАХАРОВ Александр Андреевич</v>
          </cell>
          <cell r="D8" t="str">
            <v>30.06.04, 2р</v>
          </cell>
          <cell r="E8" t="str">
            <v>СФО</v>
          </cell>
          <cell r="F8" t="str">
            <v>Новосибирская, Новосибирск, МО</v>
          </cell>
          <cell r="H8" t="str">
            <v>Мордвинов А.И Любаев А.А</v>
          </cell>
        </row>
        <row r="9">
          <cell r="C9" t="str">
            <v>АРАПОВ Иван Николаевич</v>
          </cell>
          <cell r="D9" t="str">
            <v>14.04.05, 1ю</v>
          </cell>
          <cell r="E9" t="str">
            <v>СФО</v>
          </cell>
          <cell r="F9" t="str">
            <v>Алтайский, Бийск, МС</v>
          </cell>
          <cell r="H9" t="str">
            <v>Шалюта П.В., Паринова Т.В.</v>
          </cell>
        </row>
        <row r="10">
          <cell r="C10" t="str">
            <v>ТАРАСКИН Артём Игоревич</v>
          </cell>
          <cell r="D10" t="str">
            <v>14.01.04, 3р</v>
          </cell>
          <cell r="E10" t="str">
            <v>СФО</v>
          </cell>
          <cell r="F10" t="str">
            <v>Кемеровская, Новокузнецк, ГБФСУ КО КСШОР № 3</v>
          </cell>
          <cell r="H10" t="str">
            <v xml:space="preserve"> Гранкин Е.В. Параскивопуло И.В.</v>
          </cell>
        </row>
        <row r="11">
          <cell r="C11" t="str">
            <v>ЗАБРОДИН Глеб Павлович</v>
          </cell>
          <cell r="D11" t="str">
            <v>10.01.04, 1ю</v>
          </cell>
          <cell r="E11" t="str">
            <v>СФО</v>
          </cell>
          <cell r="F11" t="str">
            <v>Красноярский, Бородино, МО</v>
          </cell>
          <cell r="H11" t="str">
            <v>Постоев С. А.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Красноярский</v>
          </cell>
        </row>
        <row r="6">
          <cell r="C6" t="str">
            <v>МЕСАР Вацлав Эдуардович</v>
          </cell>
          <cell r="D6" t="str">
            <v>18.03.04, 1ю</v>
          </cell>
          <cell r="E6" t="str">
            <v>СФО</v>
          </cell>
          <cell r="F6" t="str">
            <v>Красноярский, Бородино, МО</v>
          </cell>
          <cell r="H6" t="str">
            <v>Постоев С. А.</v>
          </cell>
        </row>
        <row r="7">
          <cell r="C7" t="str">
            <v>БОРОДИН Никита Игоревич</v>
          </cell>
          <cell r="D7" t="str">
            <v>15.01.04, 1ю</v>
          </cell>
          <cell r="E7" t="str">
            <v>СФО</v>
          </cell>
          <cell r="F7" t="str">
            <v>Алтайский, Барнаул, МС</v>
          </cell>
          <cell r="H7" t="str">
            <v>Вялых В.А., Внуковский А.Е.</v>
          </cell>
        </row>
        <row r="8">
          <cell r="C8" t="str">
            <v>РАССОЛОВ Егор Романович</v>
          </cell>
          <cell r="D8" t="str">
            <v>04.05.04, 3р</v>
          </cell>
          <cell r="E8" t="str">
            <v>СФО</v>
          </cell>
          <cell r="F8" t="str">
            <v>Кемеровская, Новокузнецк, ГБФСУ КО КСШОР № 8</v>
          </cell>
          <cell r="H8" t="str">
            <v xml:space="preserve"> Гранкин Е.В. Параскивопуло И.В.</v>
          </cell>
        </row>
        <row r="9">
          <cell r="C9" t="str">
            <v>КРУТИЛИН Антон Сергеевич</v>
          </cell>
          <cell r="D9" t="str">
            <v>25.03.05, 2р</v>
          </cell>
          <cell r="E9" t="str">
            <v>СФО</v>
          </cell>
          <cell r="F9" t="str">
            <v>Алтайский, Заринск, МС</v>
          </cell>
          <cell r="H9" t="str">
            <v>Блинов А. В.,  Зайцев В. С.</v>
          </cell>
        </row>
        <row r="10">
          <cell r="C10" t="str">
            <v xml:space="preserve">ПИВОВАРОВ Егор Сергеевич </v>
          </cell>
          <cell r="D10" t="str">
            <v>05.08.04, 1ю</v>
          </cell>
          <cell r="E10" t="str">
            <v>СФО</v>
          </cell>
          <cell r="F10" t="str">
            <v>Новосибирская, Новосибирск, МО</v>
          </cell>
          <cell r="H10" t="str">
            <v>Вяткин В.В</v>
          </cell>
        </row>
        <row r="11">
          <cell r="C11" t="str">
            <v>ЕРШОВ Филипп Владимирович</v>
          </cell>
          <cell r="D11" t="str">
            <v>15.05.04, 2ю</v>
          </cell>
          <cell r="E11" t="str">
            <v>СФО</v>
          </cell>
          <cell r="F11" t="str">
            <v>Кемеровская, Таштагол, МО</v>
          </cell>
          <cell r="H11" t="str">
            <v>Пахомов А.М.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ходаА"/>
      <sheetName val="пр.ходаБ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Томская</v>
          </cell>
        </row>
        <row r="6">
          <cell r="C6" t="str">
            <v>ТОЛМАЧЕВ Александр Сергеевич</v>
          </cell>
          <cell r="D6" t="str">
            <v>13.08.04, 1ю</v>
          </cell>
          <cell r="E6" t="str">
            <v>СФО</v>
          </cell>
          <cell r="F6" t="str">
            <v>Томская, Томск</v>
          </cell>
          <cell r="H6" t="str">
            <v>Попов А.Н.</v>
          </cell>
        </row>
        <row r="7">
          <cell r="C7" t="str">
            <v>АНТАНЮК Александр Денисович</v>
          </cell>
          <cell r="D7" t="str">
            <v>27.04.04, 1ю</v>
          </cell>
          <cell r="E7" t="str">
            <v>СФО</v>
          </cell>
          <cell r="F7" t="str">
            <v>Иркутская, Иркутск, МО</v>
          </cell>
          <cell r="H7" t="str">
            <v>Пенькович Н.С.</v>
          </cell>
        </row>
        <row r="8">
          <cell r="C8" t="str">
            <v>СОЛОДЯНКИН Алексей Николаевич</v>
          </cell>
          <cell r="D8" t="str">
            <v>01.06.04, 1ю</v>
          </cell>
          <cell r="E8" t="str">
            <v>СФО</v>
          </cell>
          <cell r="F8" t="str">
            <v>Новосибирская, Болотное, 0</v>
          </cell>
          <cell r="H8" t="str">
            <v>Янковский С.В</v>
          </cell>
        </row>
        <row r="9">
          <cell r="C9" t="str">
            <v>ТАДЫКОВ Амат Адарович</v>
          </cell>
          <cell r="D9" t="str">
            <v>02.12.04, 1ю</v>
          </cell>
          <cell r="E9" t="str">
            <v>СФО</v>
          </cell>
          <cell r="F9" t="str">
            <v>Р.Алтай, Горно-Алтайск, МО</v>
          </cell>
          <cell r="H9" t="str">
            <v>Семендеев Э.С.</v>
          </cell>
        </row>
        <row r="10">
          <cell r="C10" t="str">
            <v>ИВАНОВ Никита Алексеевич</v>
          </cell>
          <cell r="D10" t="str">
            <v>10.05.06, 2ю</v>
          </cell>
          <cell r="E10" t="str">
            <v>СФО</v>
          </cell>
          <cell r="F10" t="str">
            <v>Красноярский, Шарыпово, МО</v>
          </cell>
          <cell r="H10" t="str">
            <v>Ягонский А. А.</v>
          </cell>
        </row>
        <row r="11">
          <cell r="C11" t="str">
            <v>МХОЯН Арман Артакович</v>
          </cell>
          <cell r="D11" t="str">
            <v>14.06.05, 1ю</v>
          </cell>
          <cell r="E11" t="str">
            <v>СФО</v>
          </cell>
          <cell r="F11" t="str">
            <v>Забайкальский, Чита, ВС</v>
          </cell>
          <cell r="H11" t="str">
            <v>Немынов В.А.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Алтайский</v>
          </cell>
        </row>
        <row r="6">
          <cell r="C6" t="str">
            <v>НЕДОИМКИН Максим Александрович</v>
          </cell>
          <cell r="D6" t="str">
            <v>12.08.04, 1ю</v>
          </cell>
          <cell r="E6" t="str">
            <v>СФО</v>
          </cell>
          <cell r="F6" t="str">
            <v>Алтайский, Бийск, МС</v>
          </cell>
          <cell r="H6" t="str">
            <v>Димитриенко И.В. Евтушенко Д.Ю.</v>
          </cell>
        </row>
        <row r="7">
          <cell r="C7" t="str">
            <v>ОСИПЕНКО Павел Андреевич</v>
          </cell>
          <cell r="D7" t="str">
            <v>19.02.04, 2р</v>
          </cell>
          <cell r="E7" t="str">
            <v>СФО</v>
          </cell>
          <cell r="F7" t="str">
            <v>Новосибирская, Татарск, 0</v>
          </cell>
          <cell r="H7" t="str">
            <v>Дастанбуев Н.В Горшков В.В</v>
          </cell>
        </row>
        <row r="8">
          <cell r="C8" t="str">
            <v>ГУСАРЬ Сергей Иванович</v>
          </cell>
          <cell r="D8" t="str">
            <v>28.09.05, 2ю</v>
          </cell>
          <cell r="E8" t="str">
            <v>СФО</v>
          </cell>
          <cell r="F8" t="str">
            <v>Кемеровская, Прокопьевск, МБОУ ДО "ДЮСШ №3"</v>
          </cell>
          <cell r="H8" t="str">
            <v>Баглаев В. Г.</v>
          </cell>
        </row>
        <row r="9">
          <cell r="C9" t="str">
            <v>АКРОМОВ Амин Анверович</v>
          </cell>
          <cell r="D9" t="str">
            <v>14.02.05, 2р</v>
          </cell>
          <cell r="E9" t="str">
            <v>СФО</v>
          </cell>
          <cell r="F9" t="str">
            <v>Новосибирская, Татарск, 1</v>
          </cell>
          <cell r="H9" t="str">
            <v>Дастанбуев Н.В Горшков В.В</v>
          </cell>
        </row>
        <row r="10">
          <cell r="C10" t="str">
            <v xml:space="preserve">КАРТАВЧЕНКО Илья Валерьевич </v>
          </cell>
          <cell r="D10" t="str">
            <v>25.01.05, 2р</v>
          </cell>
          <cell r="E10" t="str">
            <v>СФО</v>
          </cell>
          <cell r="F10" t="str">
            <v>Новосибирская, Болотное, МО</v>
          </cell>
          <cell r="H10" t="str">
            <v>Александров Ю.П</v>
          </cell>
        </row>
        <row r="11">
          <cell r="C11" t="str">
            <v>ШАФРАНОВСКИЙ Иван Владимирович</v>
          </cell>
          <cell r="D11" t="str">
            <v>14.10.04, 2ю</v>
          </cell>
          <cell r="E11" t="str">
            <v>СФО</v>
          </cell>
          <cell r="F11" t="str">
            <v>Иркутская, Иркутск, МО</v>
          </cell>
          <cell r="H11" t="str">
            <v>Пенькович Н.С.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ходаА"/>
      <sheetName val="пр.ходаБ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Кемеровская</v>
          </cell>
        </row>
        <row r="6">
          <cell r="C6" t="str">
            <v>БУЛАТНИКОВ Илья Юрьевич</v>
          </cell>
          <cell r="D6" t="str">
            <v>28.09.04, 3р</v>
          </cell>
          <cell r="E6" t="str">
            <v>СФО</v>
          </cell>
          <cell r="F6" t="str">
            <v>Кемеровская, Новокузнецк, ГБФСУ КО КСШОР № 2</v>
          </cell>
          <cell r="H6" t="str">
            <v xml:space="preserve"> Гранкин Е.В. Параскивопуло И.В.</v>
          </cell>
        </row>
        <row r="7">
          <cell r="C7" t="str">
            <v>ВАЛИВЕЦКИЙ Дмитрий Вадимович</v>
          </cell>
          <cell r="D7" t="str">
            <v>11.05.04, 1ю</v>
          </cell>
          <cell r="E7" t="str">
            <v>СФО</v>
          </cell>
          <cell r="F7" t="str">
            <v>Иркутская, Братск, МО</v>
          </cell>
          <cell r="H7" t="str">
            <v>Никандров А.В. Гурьев В.П.</v>
          </cell>
        </row>
        <row r="8">
          <cell r="C8" t="str">
            <v xml:space="preserve">ФОМИН Артур Олегович </v>
          </cell>
          <cell r="D8" t="str">
            <v>13.09.04, 2р</v>
          </cell>
          <cell r="E8" t="str">
            <v>СФО</v>
          </cell>
          <cell r="F8" t="str">
            <v>Новосибирская, Болотное, МО</v>
          </cell>
          <cell r="H8" t="str">
            <v>Александров Ю.П</v>
          </cell>
        </row>
        <row r="9">
          <cell r="C9" t="str">
            <v>БЕДЮШЕВ Тихон Алексеевич</v>
          </cell>
          <cell r="D9" t="str">
            <v>29.03.04, 2ю</v>
          </cell>
          <cell r="E9" t="str">
            <v>СФО</v>
          </cell>
          <cell r="F9" t="str">
            <v>Р.Алтай, Чемальский, МО</v>
          </cell>
          <cell r="H9" t="str">
            <v>Соенов А.В.</v>
          </cell>
        </row>
        <row r="10">
          <cell r="C10" t="str">
            <v>ИВАНОВ Александр Михайлович</v>
          </cell>
          <cell r="D10" t="str">
            <v>15.08.04, 2ю</v>
          </cell>
          <cell r="E10" t="str">
            <v>СФО</v>
          </cell>
          <cell r="F10" t="str">
            <v>Кемеровская, Кемерово, МО</v>
          </cell>
          <cell r="H10" t="str">
            <v>Шиянов С.А.</v>
          </cell>
        </row>
        <row r="11">
          <cell r="C11" t="str">
            <v>САДОМСКИЙ Илья Вадимович</v>
          </cell>
          <cell r="D11" t="str">
            <v>30.01.05, 2ю</v>
          </cell>
          <cell r="E11" t="str">
            <v>СФО</v>
          </cell>
          <cell r="F11" t="str">
            <v>Красноярский, Шарыпово, МО</v>
          </cell>
          <cell r="H11" t="str">
            <v>Ягонский А. А.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Новосибирская</v>
          </cell>
        </row>
        <row r="6">
          <cell r="C6" t="str">
            <v>АРТЮХОВ Никита Дмитриевич</v>
          </cell>
          <cell r="D6" t="str">
            <v>13.01.04, 1ю</v>
          </cell>
          <cell r="E6" t="str">
            <v>СФО</v>
          </cell>
          <cell r="F6" t="str">
            <v>Новосибирская, Новосибирск, МО</v>
          </cell>
          <cell r="H6" t="str">
            <v>Корюкин О.Н.</v>
          </cell>
        </row>
        <row r="7">
          <cell r="C7" t="str">
            <v>ЯНЫШЕВСКИЙ Андрей Александрович</v>
          </cell>
          <cell r="D7" t="str">
            <v>18.05.04, 2ю</v>
          </cell>
          <cell r="E7" t="str">
            <v>СФО</v>
          </cell>
          <cell r="F7" t="str">
            <v>Кемеровская, Шерегеш, МО</v>
          </cell>
          <cell r="H7" t="str">
            <v>Созыгашев В.Г.</v>
          </cell>
        </row>
        <row r="8">
          <cell r="C8" t="str">
            <v>ЛЫСКОВ Захар Сергеевич</v>
          </cell>
          <cell r="D8" t="str">
            <v>08.06.04, 1ю</v>
          </cell>
          <cell r="E8" t="str">
            <v>СФО</v>
          </cell>
          <cell r="F8" t="str">
            <v>Кемеровская, Прокопьевск, МБОУ ДО "ДЮСШ №3"</v>
          </cell>
          <cell r="H8" t="str">
            <v>Баглаев В. Г.</v>
          </cell>
        </row>
        <row r="9">
          <cell r="C9" t="str">
            <v>КИРИН Артем Игоревич</v>
          </cell>
          <cell r="D9" t="str">
            <v>14.06.04, 1ю</v>
          </cell>
          <cell r="E9" t="str">
            <v>СФО</v>
          </cell>
          <cell r="F9" t="str">
            <v>Новосибирская, Новосибирск, МО</v>
          </cell>
          <cell r="H9" t="str">
            <v>Калугин А.Ю</v>
          </cell>
        </row>
        <row r="10">
          <cell r="C10" t="str">
            <v>ЕФИШЕВ Андрей Николаевич</v>
          </cell>
          <cell r="D10" t="str">
            <v>26.11.04, 1ю</v>
          </cell>
          <cell r="E10" t="str">
            <v>СФО</v>
          </cell>
          <cell r="F10" t="str">
            <v>Алтайский, Шипуново, МО</v>
          </cell>
          <cell r="H10" t="str">
            <v>Шаталов В.Н., Быков Р.</v>
          </cell>
        </row>
        <row r="11">
          <cell r="C11" t="str">
            <v>МОРДОВИН Андрей Сергеевич</v>
          </cell>
          <cell r="D11" t="str">
            <v>23.11.04, 3р</v>
          </cell>
          <cell r="E11" t="str">
            <v>СФО</v>
          </cell>
          <cell r="F11" t="str">
            <v>Р.Алтай, Майминский, МО</v>
          </cell>
          <cell r="H11" t="str">
            <v>С.Н. Мордовин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/>
      <sheetData sheetId="5">
        <row r="4">
          <cell r="J4" t="str">
            <v>Новосибирская</v>
          </cell>
        </row>
        <row r="6">
          <cell r="C6" t="str">
            <v xml:space="preserve">ДЖАББОРОВ Илхомиддин </v>
          </cell>
          <cell r="D6" t="str">
            <v>12.02.04, 2р</v>
          </cell>
          <cell r="E6" t="str">
            <v>СФО</v>
          </cell>
          <cell r="F6" t="str">
            <v>Новосибирская, Новосибирск, МО</v>
          </cell>
          <cell r="H6" t="str">
            <v>Капенкин А.В</v>
          </cell>
        </row>
        <row r="7">
          <cell r="C7" t="str">
            <v>ЕЛОХОВ Максим Вадимович</v>
          </cell>
          <cell r="D7" t="str">
            <v>03.06.04, 1ю</v>
          </cell>
          <cell r="E7" t="str">
            <v>СФО</v>
          </cell>
          <cell r="F7" t="str">
            <v>Томская, Северск</v>
          </cell>
          <cell r="H7" t="str">
            <v>Вышегородцев ДЕ Фокин АА</v>
          </cell>
        </row>
        <row r="8">
          <cell r="C8" t="str">
            <v>БАКТЫКБЕК  Уулу Эржан</v>
          </cell>
          <cell r="D8" t="str">
            <v>02.01.04, 3р</v>
          </cell>
          <cell r="E8" t="str">
            <v>СФО</v>
          </cell>
          <cell r="F8" t="str">
            <v>Кемеровская, Новокузнецк, ГБФСУ КО КСШОР № 2</v>
          </cell>
          <cell r="H8" t="str">
            <v>Кызлаков Л.А.</v>
          </cell>
        </row>
        <row r="9">
          <cell r="C9" t="str">
            <v>ЗАЙЦЕВ Кирилл Константинович</v>
          </cell>
          <cell r="D9" t="str">
            <v>02.02.04, 1ю</v>
          </cell>
          <cell r="E9" t="str">
            <v>СФО</v>
          </cell>
          <cell r="F9" t="str">
            <v>Красноярский, Бородино, МО</v>
          </cell>
          <cell r="H9" t="str">
            <v>Постоев С. А.</v>
          </cell>
        </row>
        <row r="10">
          <cell r="C10" t="str">
            <v>ТОМЫШЕВ Данил Иванович</v>
          </cell>
          <cell r="D10" t="str">
            <v>03.04.04, 1ю</v>
          </cell>
          <cell r="E10" t="str">
            <v>СФО</v>
          </cell>
          <cell r="F10" t="str">
            <v>Р.Алтай, Усть-Коксинский, МО</v>
          </cell>
          <cell r="H10" t="str">
            <v>Черепанов В.А.</v>
          </cell>
        </row>
        <row r="11">
          <cell r="C11" t="str">
            <v>ДЁМКИН Дмитрий Андреевич</v>
          </cell>
          <cell r="D11" t="str">
            <v>18.03.04, 1ю</v>
          </cell>
          <cell r="E11" t="str">
            <v>СФО</v>
          </cell>
          <cell r="F11" t="str">
            <v>Алтайский, Барнаул, СС</v>
          </cell>
          <cell r="H11" t="str">
            <v>Захаров А.В., Пушилина Ю.С.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workbookViewId="0">
      <selection activeCell="H47" sqref="A1:I47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7.25" customHeight="1">
      <c r="A2" s="170" t="s">
        <v>160</v>
      </c>
      <c r="B2" s="170"/>
      <c r="C2" s="170"/>
      <c r="D2" s="170"/>
      <c r="E2" s="170"/>
      <c r="F2" s="170"/>
      <c r="G2" s="170"/>
      <c r="H2" s="170"/>
      <c r="I2" s="170"/>
    </row>
    <row r="3" spans="1:10" ht="40.5" customHeight="1">
      <c r="A3" s="171" t="str">
        <f>[1]реквизиты!$A$2</f>
        <v>Первенство СФО по самбо среди юношей и девушек 2004-05г.р.  (Отбор на первенство России)</v>
      </c>
      <c r="B3" s="171"/>
      <c r="C3" s="171"/>
      <c r="D3" s="171"/>
      <c r="E3" s="171"/>
      <c r="F3" s="171"/>
      <c r="G3" s="171"/>
      <c r="H3" s="171"/>
      <c r="I3" s="171"/>
    </row>
    <row r="4" spans="1:10" ht="16.5" customHeight="1" thickBot="1">
      <c r="A4" s="170" t="str">
        <f>[1]реквизиты!$A$3</f>
        <v>12.04.-14.04.2018г.                                              г.Бийск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/>
      <c r="H6" s="160" t="s">
        <v>3</v>
      </c>
      <c r="I6" s="162"/>
    </row>
    <row r="7" spans="1:10" ht="13.5" customHeight="1" thickBot="1">
      <c r="B7" s="166"/>
      <c r="C7" s="168"/>
      <c r="D7" s="168"/>
      <c r="E7" s="168"/>
      <c r="F7" s="168"/>
      <c r="G7" s="159"/>
      <c r="H7" s="161"/>
      <c r="I7" s="162"/>
    </row>
    <row r="8" spans="1:10" ht="12.95" customHeight="1">
      <c r="A8" s="139" t="str">
        <f>призеры!A8</f>
        <v>35кг</v>
      </c>
      <c r="B8" s="163" t="s">
        <v>4</v>
      </c>
      <c r="C8" s="164" t="str">
        <f>призеры!C8</f>
        <v>бочков андрей</v>
      </c>
      <c r="D8" s="164" t="str">
        <f>призеры!D8</f>
        <v>01.03.2005.</v>
      </c>
      <c r="E8" s="164" t="str">
        <f>призеры!E8</f>
        <v>ПФО</v>
      </c>
      <c r="F8" s="164" t="str">
        <f>призеры!F8</f>
        <v>Оренбург</v>
      </c>
      <c r="G8" s="164"/>
      <c r="H8" s="152" t="str">
        <f>призеры!H8</f>
        <v>Бочаров Э.</v>
      </c>
      <c r="I8" s="137"/>
      <c r="J8" s="138">
        <v>1</v>
      </c>
    </row>
    <row r="9" spans="1:10" ht="12.95" customHeight="1">
      <c r="A9" s="145"/>
      <c r="B9" s="136"/>
      <c r="C9" s="146"/>
      <c r="D9" s="146"/>
      <c r="E9" s="146"/>
      <c r="F9" s="146"/>
      <c r="G9" s="146"/>
      <c r="H9" s="150"/>
      <c r="I9" s="137"/>
      <c r="J9" s="138"/>
    </row>
    <row r="10" spans="1:10" ht="12.95" customHeight="1">
      <c r="A10" s="145"/>
      <c r="B10" s="136" t="s">
        <v>5</v>
      </c>
      <c r="C10" s="146" t="s">
        <v>161</v>
      </c>
      <c r="D10" s="146" t="s">
        <v>162</v>
      </c>
      <c r="E10" s="146" t="s">
        <v>14</v>
      </c>
      <c r="F10" s="146" t="s">
        <v>163</v>
      </c>
      <c r="G10" s="146"/>
      <c r="H10" s="150" t="s">
        <v>164</v>
      </c>
      <c r="I10" s="125"/>
      <c r="J10" s="126"/>
    </row>
    <row r="11" spans="1:10" ht="12.95" customHeight="1">
      <c r="A11" s="145"/>
      <c r="B11" s="136"/>
      <c r="C11" s="146"/>
      <c r="D11" s="146"/>
      <c r="E11" s="146"/>
      <c r="F11" s="146"/>
      <c r="G11" s="146"/>
      <c r="H11" s="150"/>
      <c r="I11" s="125"/>
      <c r="J11" s="126"/>
    </row>
    <row r="12" spans="1:10" ht="12.95" customHeight="1">
      <c r="A12" s="145"/>
      <c r="B12" s="136" t="s">
        <v>6</v>
      </c>
      <c r="C12" s="154" t="s">
        <v>165</v>
      </c>
      <c r="D12" s="156" t="s">
        <v>166</v>
      </c>
      <c r="E12" s="156" t="s">
        <v>14</v>
      </c>
      <c r="F12" s="156" t="s">
        <v>167</v>
      </c>
      <c r="G12" s="146"/>
      <c r="H12" s="148" t="s">
        <v>168</v>
      </c>
      <c r="I12" s="137"/>
      <c r="J12" s="138">
        <v>2</v>
      </c>
    </row>
    <row r="13" spans="1:10" ht="12.95" customHeight="1" thickBot="1">
      <c r="A13" s="140"/>
      <c r="B13" s="153"/>
      <c r="C13" s="155"/>
      <c r="D13" s="157"/>
      <c r="E13" s="157"/>
      <c r="F13" s="157"/>
      <c r="G13" s="147"/>
      <c r="H13" s="149"/>
      <c r="I13" s="137"/>
      <c r="J13" s="138"/>
    </row>
    <row r="14" spans="1:10" ht="6" customHeight="1" thickBot="1">
      <c r="B14" s="8"/>
      <c r="C14" s="47"/>
      <c r="D14" s="47"/>
      <c r="E14" s="48"/>
      <c r="F14" s="47"/>
      <c r="G14" s="47"/>
      <c r="H14" s="47"/>
      <c r="I14" s="11"/>
    </row>
    <row r="15" spans="1:10" ht="26.1" customHeight="1">
      <c r="A15" s="139" t="str">
        <f>призеры!A15</f>
        <v>38 кг</v>
      </c>
      <c r="B15" s="73" t="s">
        <v>4</v>
      </c>
      <c r="C15" s="40" t="str">
        <f>призеры!C15</f>
        <v>айтжанов алишер</v>
      </c>
      <c r="D15" s="40" t="str">
        <f>призеры!D15</f>
        <v>27.08.2005.</v>
      </c>
      <c r="E15" s="40" t="str">
        <f>призеры!E15</f>
        <v>ПФО</v>
      </c>
      <c r="F15" s="40" t="str">
        <f>призеры!F15</f>
        <v>Соль-Илецк</v>
      </c>
      <c r="G15" s="40"/>
      <c r="H15" s="41" t="str">
        <f>призеры!H15</f>
        <v>Бисенов С.Т.</v>
      </c>
      <c r="I15" s="127"/>
      <c r="J15" s="126">
        <v>5</v>
      </c>
    </row>
    <row r="16" spans="1:10" ht="26.1" customHeight="1" thickBot="1">
      <c r="A16" s="140"/>
      <c r="B16" s="79" t="s">
        <v>5</v>
      </c>
      <c r="C16" s="43" t="str">
        <f>призеры!C16</f>
        <v>волков владислав</v>
      </c>
      <c r="D16" s="43" t="str">
        <f>призеры!D16</f>
        <v>01.04.2005.</v>
      </c>
      <c r="E16" s="43" t="str">
        <f>призеры!E16</f>
        <v>ПФО</v>
      </c>
      <c r="F16" s="43" t="str">
        <f>призеры!F16</f>
        <v>Соль-Илецк</v>
      </c>
      <c r="G16" s="43"/>
      <c r="H16" s="44" t="str">
        <f>призеры!H16</f>
        <v>Султанов Ф.Н.</v>
      </c>
      <c r="I16" s="127"/>
      <c r="J16" s="126">
        <v>6</v>
      </c>
    </row>
    <row r="17" spans="1:10" ht="12" customHeight="1" thickBot="1">
      <c r="B17" s="13"/>
      <c r="C17" s="47"/>
      <c r="D17" s="47"/>
      <c r="E17" s="48"/>
      <c r="F17" s="47"/>
      <c r="G17" s="47"/>
      <c r="H17" s="47"/>
      <c r="I17" s="11"/>
    </row>
    <row r="18" spans="1:10" ht="26.1" customHeight="1">
      <c r="A18" s="139" t="str">
        <f>призеры!A22</f>
        <v>42 кг</v>
      </c>
      <c r="B18" s="73" t="s">
        <v>4</v>
      </c>
      <c r="C18" s="40" t="str">
        <f>призеры!C22</f>
        <v>кузьмин саша</v>
      </c>
      <c r="D18" s="40" t="str">
        <f>призеры!D22</f>
        <v>06.12.2005.</v>
      </c>
      <c r="E18" s="40">
        <f>призеры!E22</f>
        <v>0</v>
      </c>
      <c r="F18" s="40" t="str">
        <f>призеры!F22</f>
        <v>Оренбург</v>
      </c>
      <c r="G18" s="40"/>
      <c r="H18" s="41" t="str">
        <f>призеры!H22</f>
        <v>Бочаров Э.</v>
      </c>
      <c r="I18" s="127"/>
      <c r="J18" s="126">
        <v>9</v>
      </c>
    </row>
    <row r="19" spans="1:10" ht="26.1" customHeight="1" thickBot="1">
      <c r="A19" s="140"/>
      <c r="B19" s="79" t="s">
        <v>5</v>
      </c>
      <c r="C19" s="43" t="str">
        <f>призеры!C23</f>
        <v>волков владислав</v>
      </c>
      <c r="D19" s="43" t="str">
        <f>призеры!D23</f>
        <v>13.07.2005.</v>
      </c>
      <c r="E19" s="43">
        <f>призеры!E23</f>
        <v>0</v>
      </c>
      <c r="F19" s="43" t="str">
        <f>призеры!F23</f>
        <v>Орск "Юность"</v>
      </c>
      <c r="G19" s="43"/>
      <c r="H19" s="44" t="str">
        <f>призеры!H23</f>
        <v xml:space="preserve">Султангалеев </v>
      </c>
      <c r="I19" s="127"/>
      <c r="J19" s="126">
        <v>10</v>
      </c>
    </row>
    <row r="20" spans="1:10" ht="12" customHeight="1" thickBot="1">
      <c r="A20" s="30"/>
      <c r="B20" s="12"/>
      <c r="C20" s="80"/>
      <c r="D20" s="81"/>
      <c r="E20" s="81"/>
      <c r="F20" s="82"/>
      <c r="G20" s="47"/>
      <c r="H20" s="83"/>
      <c r="I20" s="127"/>
    </row>
    <row r="21" spans="1:10" ht="26.1" customHeight="1">
      <c r="A21" s="141" t="str">
        <f>призеры!A29</f>
        <v>46 кг</v>
      </c>
      <c r="B21" s="73" t="s">
        <v>4</v>
      </c>
      <c r="C21" s="40" t="str">
        <f>призеры!C29</f>
        <v>ведениев кирилл</v>
      </c>
      <c r="D21" s="40" t="str">
        <f>призеры!D29</f>
        <v>02.05.2005.</v>
      </c>
      <c r="E21" s="40" t="str">
        <f>призеры!E29</f>
        <v>ПФО</v>
      </c>
      <c r="F21" s="40" t="str">
        <f>призеры!F29</f>
        <v>Кувандык</v>
      </c>
      <c r="G21" s="40"/>
      <c r="H21" s="41" t="str">
        <f>призеры!H29</f>
        <v>Бикбердина М.Х. Умбетов Т.А.</v>
      </c>
      <c r="I21" s="127"/>
      <c r="J21" s="126">
        <v>13</v>
      </c>
    </row>
    <row r="22" spans="1:10" ht="26.1" customHeight="1" thickBot="1">
      <c r="A22" s="142"/>
      <c r="B22" s="79" t="s">
        <v>5</v>
      </c>
      <c r="C22" s="43" t="str">
        <f>призеры!C30</f>
        <v>гулов али</v>
      </c>
      <c r="D22" s="43" t="str">
        <f>призеры!D30</f>
        <v>08.01.2005.</v>
      </c>
      <c r="E22" s="43" t="str">
        <f>призеры!E30</f>
        <v>ПФО</v>
      </c>
      <c r="F22" s="43" t="str">
        <f>призеры!F30</f>
        <v>ЗАТО Комаровский</v>
      </c>
      <c r="G22" s="43"/>
      <c r="H22" s="44" t="str">
        <f>призеры!H30</f>
        <v>Ефименко Ю.И.Шаупкелов М.А.</v>
      </c>
      <c r="I22" s="127"/>
      <c r="J22" s="126">
        <v>14</v>
      </c>
    </row>
    <row r="23" spans="1:10" ht="12" customHeight="1" thickBot="1">
      <c r="A23" s="30"/>
      <c r="B23" s="12"/>
      <c r="C23" s="80"/>
      <c r="D23" s="81"/>
      <c r="E23" s="81"/>
      <c r="F23" s="82"/>
      <c r="G23" s="82"/>
      <c r="H23" s="83"/>
      <c r="I23" s="127"/>
    </row>
    <row r="24" spans="1:10" ht="26.1" customHeight="1">
      <c r="A24" s="143" t="str">
        <f>призеры!A36</f>
        <v>50 кг</v>
      </c>
      <c r="B24" s="73" t="s">
        <v>4</v>
      </c>
      <c r="C24" s="40" t="str">
        <f>призеры!C36</f>
        <v>жидких кирилл</v>
      </c>
      <c r="D24" s="40" t="str">
        <f>призеры!D36</f>
        <v>01.03.2005.</v>
      </c>
      <c r="E24" s="40" t="str">
        <f>призеры!E36</f>
        <v>ПФО</v>
      </c>
      <c r="F24" s="40" t="str">
        <f>призеры!F36</f>
        <v>Соль-Илецк</v>
      </c>
      <c r="G24" s="40"/>
      <c r="H24" s="41" t="str">
        <f>призеры!H36</f>
        <v>Кожевников Н.С.</v>
      </c>
      <c r="I24" s="127"/>
      <c r="J24" s="126">
        <v>17</v>
      </c>
    </row>
    <row r="25" spans="1:10" ht="26.1" customHeight="1" thickBot="1">
      <c r="A25" s="144"/>
      <c r="B25" s="79" t="s">
        <v>5</v>
      </c>
      <c r="C25" s="43" t="str">
        <f>призеры!C37</f>
        <v>нижегородов арсений</v>
      </c>
      <c r="D25" s="43" t="str">
        <f>призеры!D37</f>
        <v>10.07.2005.</v>
      </c>
      <c r="E25" s="43" t="str">
        <f>призеры!E37</f>
        <v>ПФО</v>
      </c>
      <c r="F25" s="43" t="str">
        <f>призеры!F37</f>
        <v>Медногорск</v>
      </c>
      <c r="G25" s="43"/>
      <c r="H25" s="44" t="str">
        <f>призеры!H37</f>
        <v>Бодрин Р.Р. Умбетов Т.А.</v>
      </c>
      <c r="I25" s="127"/>
      <c r="J25" s="126">
        <v>18</v>
      </c>
    </row>
    <row r="26" spans="1:10" ht="12" customHeight="1" thickBot="1">
      <c r="B26" s="75"/>
      <c r="C26" s="47"/>
      <c r="D26" s="47"/>
      <c r="E26" s="48"/>
      <c r="F26" s="47"/>
      <c r="G26" s="47"/>
      <c r="H26" s="49"/>
      <c r="I26" s="11"/>
    </row>
    <row r="27" spans="1:10" ht="26.1" customHeight="1">
      <c r="A27" s="143" t="str">
        <f>призеры!A43</f>
        <v>54 кг</v>
      </c>
      <c r="B27" s="73" t="s">
        <v>4</v>
      </c>
      <c r="C27" s="40" t="str">
        <f>призеры!C43</f>
        <v>ибрагимов амин</v>
      </c>
      <c r="D27" s="40" t="str">
        <f>призеры!D43</f>
        <v>17.0.2005.</v>
      </c>
      <c r="E27" s="40" t="str">
        <f>призеры!E43</f>
        <v>ПФО</v>
      </c>
      <c r="F27" s="40" t="str">
        <f>призеры!F43</f>
        <v>Оренбург</v>
      </c>
      <c r="G27" s="40"/>
      <c r="H27" s="41" t="str">
        <f>призеры!H43</f>
        <v>Старостин Н.Н.</v>
      </c>
      <c r="I27" s="127"/>
      <c r="J27" s="126">
        <v>21</v>
      </c>
    </row>
    <row r="28" spans="1:10" ht="26.1" customHeight="1">
      <c r="A28" s="151"/>
      <c r="B28" s="128" t="s">
        <v>5</v>
      </c>
      <c r="C28" s="129" t="s">
        <v>152</v>
      </c>
      <c r="D28" s="129" t="s">
        <v>153</v>
      </c>
      <c r="E28" s="129" t="s">
        <v>14</v>
      </c>
      <c r="F28" s="129" t="s">
        <v>154</v>
      </c>
      <c r="G28" s="129"/>
      <c r="H28" s="130" t="s">
        <v>155</v>
      </c>
      <c r="I28" s="127"/>
      <c r="J28" s="126"/>
    </row>
    <row r="29" spans="1:10" ht="26.1" customHeight="1" thickBot="1">
      <c r="A29" s="144"/>
      <c r="B29" s="79" t="s">
        <v>6</v>
      </c>
      <c r="C29" s="43" t="s">
        <v>156</v>
      </c>
      <c r="D29" s="43" t="s">
        <v>157</v>
      </c>
      <c r="E29" s="43" t="s">
        <v>14</v>
      </c>
      <c r="F29" s="43" t="s">
        <v>158</v>
      </c>
      <c r="G29" s="43"/>
      <c r="H29" s="44" t="s">
        <v>159</v>
      </c>
      <c r="I29" s="127"/>
      <c r="J29" s="126">
        <v>22</v>
      </c>
    </row>
    <row r="30" spans="1:10" ht="12" customHeight="1" thickBot="1">
      <c r="B30" s="13"/>
      <c r="C30" s="47"/>
      <c r="D30" s="47"/>
      <c r="E30" s="48"/>
      <c r="F30" s="47"/>
      <c r="G30" s="47"/>
      <c r="H30" s="49"/>
      <c r="I30" s="11"/>
    </row>
    <row r="31" spans="1:10" ht="26.1" customHeight="1">
      <c r="A31" s="141" t="str">
        <f>призеры!A50</f>
        <v>59 кг</v>
      </c>
      <c r="B31" s="73" t="s">
        <v>4</v>
      </c>
      <c r="C31" s="40" t="str">
        <f>призеры!C50</f>
        <v>пашков егор</v>
      </c>
      <c r="D31" s="40" t="str">
        <f>призеры!D50</f>
        <v>15.08.2005.</v>
      </c>
      <c r="E31" s="40" t="str">
        <f>призеры!E50</f>
        <v>ПФО</v>
      </c>
      <c r="F31" s="40" t="str">
        <f>призеры!F50</f>
        <v>ОПКУ</v>
      </c>
      <c r="G31" s="40"/>
      <c r="H31" s="41" t="str">
        <f>призеры!H50</f>
        <v>Манцуров О.А. Дорохова Е.К.</v>
      </c>
      <c r="I31" s="127"/>
      <c r="J31" s="126">
        <v>25</v>
      </c>
    </row>
    <row r="32" spans="1:10" ht="26.1" customHeight="1" thickBot="1">
      <c r="A32" s="142"/>
      <c r="B32" s="79" t="s">
        <v>5</v>
      </c>
      <c r="C32" s="43" t="str">
        <f>призеры!C51</f>
        <v>шелехов семен</v>
      </c>
      <c r="D32" s="43" t="str">
        <f>призеры!D51</f>
        <v>24.02.2005.</v>
      </c>
      <c r="E32" s="43" t="str">
        <f>призеры!E51</f>
        <v>ПФО</v>
      </c>
      <c r="F32" s="43" t="str">
        <f>призеры!F51</f>
        <v>Орск "Юность"</v>
      </c>
      <c r="G32" s="43"/>
      <c r="H32" s="44" t="str">
        <f>призеры!H51</f>
        <v>Дубецкая Н.</v>
      </c>
      <c r="I32" s="127"/>
      <c r="J32" s="126">
        <v>26</v>
      </c>
    </row>
    <row r="33" spans="1:10" ht="12" customHeight="1" thickBot="1">
      <c r="B33" s="75"/>
      <c r="C33" s="47"/>
      <c r="D33" s="47"/>
      <c r="E33" s="48"/>
      <c r="F33" s="47"/>
      <c r="G33" s="47"/>
      <c r="H33" s="49"/>
      <c r="I33" s="11"/>
    </row>
    <row r="34" spans="1:10" ht="26.1" customHeight="1">
      <c r="A34" s="141" t="str">
        <f>призеры!A57</f>
        <v>65 кг</v>
      </c>
      <c r="B34" s="73" t="s">
        <v>4</v>
      </c>
      <c r="C34" s="40" t="str">
        <f>призеры!C57</f>
        <v>джугурян агаси</v>
      </c>
      <c r="D34" s="40" t="str">
        <f>призеры!D57</f>
        <v>25.04.2005.</v>
      </c>
      <c r="E34" s="40" t="str">
        <f>призеры!E57</f>
        <v>ПФО</v>
      </c>
      <c r="F34" s="40" t="str">
        <f>призеры!F57</f>
        <v>Бузулук</v>
      </c>
      <c r="G34" s="40"/>
      <c r="H34" s="41" t="str">
        <f>призеры!H57</f>
        <v>Амиров Э.П.</v>
      </c>
      <c r="I34" s="127"/>
      <c r="J34" s="126">
        <v>29</v>
      </c>
    </row>
    <row r="35" spans="1:10" ht="26.1" customHeight="1" thickBot="1">
      <c r="A35" s="142"/>
      <c r="B35" s="79" t="s">
        <v>5</v>
      </c>
      <c r="C35" s="43" t="str">
        <f>призеры!C58</f>
        <v>курлаев илья</v>
      </c>
      <c r="D35" s="43" t="str">
        <f>призеры!D58</f>
        <v>01.08.2005.</v>
      </c>
      <c r="E35" s="43" t="str">
        <f>призеры!E58</f>
        <v>ПФО</v>
      </c>
      <c r="F35" s="43" t="str">
        <f>призеры!F58</f>
        <v>Новотроицк</v>
      </c>
      <c r="G35" s="43"/>
      <c r="H35" s="44" t="str">
        <f>призеры!H58</f>
        <v>Атаулов А.</v>
      </c>
      <c r="I35" s="127"/>
      <c r="J35" s="126">
        <v>30</v>
      </c>
    </row>
    <row r="36" spans="1:10" ht="12" customHeight="1" thickBot="1">
      <c r="B36" s="13"/>
      <c r="C36" s="76"/>
      <c r="D36" s="76"/>
      <c r="E36" s="77"/>
      <c r="F36" s="76"/>
      <c r="G36" s="76"/>
      <c r="H36" s="84"/>
      <c r="I36" s="11"/>
    </row>
    <row r="37" spans="1:10" ht="26.1" customHeight="1">
      <c r="A37" s="143" t="str">
        <f>призеры!A64</f>
        <v>71 кг</v>
      </c>
      <c r="B37" s="73" t="s">
        <v>4</v>
      </c>
      <c r="C37" s="40" t="str">
        <f>призеры!C64</f>
        <v>ярыгин андрей</v>
      </c>
      <c r="D37" s="40" t="str">
        <f>призеры!D64</f>
        <v>21.02.2005.</v>
      </c>
      <c r="E37" s="40" t="str">
        <f>призеры!E64</f>
        <v>ПФО</v>
      </c>
      <c r="F37" s="40" t="str">
        <f>призеры!F64</f>
        <v>Кувандык</v>
      </c>
      <c r="G37" s="40"/>
      <c r="H37" s="41" t="str">
        <f>призеры!H64</f>
        <v>Баширов Р.З. Умбнтов Т.А.</v>
      </c>
      <c r="I37" s="127"/>
      <c r="J37" s="126">
        <v>33</v>
      </c>
    </row>
    <row r="38" spans="1:10" ht="26.1" customHeight="1" thickBot="1">
      <c r="A38" s="144"/>
      <c r="B38" s="79" t="s">
        <v>5</v>
      </c>
      <c r="C38" s="43" t="str">
        <f>призеры!C65</f>
        <v>савченко женя</v>
      </c>
      <c r="D38" s="43" t="str">
        <f>призеры!D65</f>
        <v>16.01.2005.</v>
      </c>
      <c r="E38" s="43" t="str">
        <f>призеры!E65</f>
        <v>ПФО</v>
      </c>
      <c r="F38" s="43" t="str">
        <f>призеры!F65</f>
        <v>Тоцкое</v>
      </c>
      <c r="G38" s="43"/>
      <c r="H38" s="44" t="str">
        <f>призеры!H65</f>
        <v>Киселев М.А.</v>
      </c>
      <c r="I38" s="127"/>
      <c r="J38" s="126">
        <v>34</v>
      </c>
    </row>
    <row r="39" spans="1:10" ht="12" customHeight="1" thickBot="1">
      <c r="A39" s="1"/>
      <c r="B39" s="45"/>
      <c r="C39" s="76"/>
      <c r="D39" s="76"/>
      <c r="E39" s="77"/>
      <c r="F39" s="76"/>
      <c r="G39" s="76"/>
      <c r="H39" s="84"/>
      <c r="I39" s="11"/>
    </row>
    <row r="40" spans="1:10" ht="29.45" customHeight="1" thickBot="1">
      <c r="A40" s="134" t="str">
        <f>призеры!A71</f>
        <v>св 71 кг</v>
      </c>
      <c r="B40" s="73" t="s">
        <v>4</v>
      </c>
      <c r="C40" s="51" t="str">
        <f>призеры!C71</f>
        <v xml:space="preserve">борщев илья </v>
      </c>
      <c r="D40" s="51" t="str">
        <f>призеры!D71</f>
        <v>03.01.2005.</v>
      </c>
      <c r="E40" s="51" t="str">
        <f>призеры!E71</f>
        <v>ПФО</v>
      </c>
      <c r="F40" s="51" t="str">
        <f>призеры!F71</f>
        <v>Бузулук</v>
      </c>
      <c r="G40" s="51"/>
      <c r="H40" s="52" t="str">
        <f>призеры!H71</f>
        <v>Ульянин А.Н.</v>
      </c>
      <c r="I40" s="50">
        <v>0</v>
      </c>
      <c r="J40" s="126">
        <v>37</v>
      </c>
    </row>
    <row r="41" spans="1:10" ht="30" customHeight="1" thickBot="1">
      <c r="A41" s="135"/>
      <c r="B41" s="79" t="s">
        <v>5</v>
      </c>
      <c r="C41" s="53" t="str">
        <f>призеры!C72</f>
        <v>петров максим</v>
      </c>
      <c r="D41" s="53" t="str">
        <f>призеры!D72</f>
        <v>30.08.2005.</v>
      </c>
      <c r="E41" s="53" t="str">
        <f>призеры!E72</f>
        <v>ПФО</v>
      </c>
      <c r="F41" s="53" t="str">
        <f>призеры!F72</f>
        <v>Орск "Юность"</v>
      </c>
      <c r="G41" s="53"/>
      <c r="H41" s="54" t="str">
        <f>призеры!H72</f>
        <v xml:space="preserve">Мищенко </v>
      </c>
      <c r="I41" s="50">
        <v>0</v>
      </c>
      <c r="J41" s="126">
        <v>38</v>
      </c>
    </row>
    <row r="42" spans="1:10" ht="9" customHeight="1">
      <c r="B42" s="12"/>
      <c r="C42" s="3"/>
      <c r="D42" s="4"/>
      <c r="E42" s="4"/>
      <c r="F42" s="5"/>
      <c r="G42" s="5"/>
      <c r="H42" s="3"/>
    </row>
    <row r="43" spans="1:10" ht="9.9499999999999993" customHeight="1">
      <c r="A43" s="1"/>
      <c r="B43" s="2"/>
      <c r="C43" s="3"/>
      <c r="D43" s="4"/>
      <c r="E43" s="4"/>
      <c r="F43" s="5"/>
      <c r="G43" s="5"/>
      <c r="H43" s="3"/>
      <c r="J43" s="1"/>
    </row>
    <row r="44" spans="1:10" ht="12" customHeight="1">
      <c r="A44" s="1"/>
      <c r="B44" s="24" t="str">
        <f>[1]реквизиты!$A$6</f>
        <v>Гл. судья, судья ВК</v>
      </c>
      <c r="C44" s="6"/>
      <c r="D44" s="6"/>
      <c r="E44" s="27"/>
      <c r="F44" s="24" t="str">
        <f>[1]реквизиты!$G$6</f>
        <v>Д.Е. Вышегородцев</v>
      </c>
      <c r="G44" s="24"/>
      <c r="H44" s="6"/>
    </row>
    <row r="45" spans="1:10" ht="21.75" customHeight="1">
      <c r="A45" s="1"/>
      <c r="B45" s="24"/>
      <c r="C45" s="7"/>
      <c r="D45" s="7"/>
      <c r="E45" s="28"/>
      <c r="F45" s="23" t="str">
        <f>[1]реквизиты!$G$7</f>
        <v>/Северск/</v>
      </c>
      <c r="G45" s="23"/>
      <c r="H45" s="7"/>
    </row>
    <row r="46" spans="1:10" ht="12" customHeight="1">
      <c r="A46" s="1"/>
      <c r="B46" s="24" t="str">
        <f>[1]реквизиты!$A$8</f>
        <v>Гл. секретарь, судья ВК</v>
      </c>
      <c r="C46" s="7"/>
      <c r="D46" s="7"/>
      <c r="E46" s="28"/>
      <c r="F46" s="24" t="str">
        <f>[1]реквизиты!$G$8</f>
        <v>С.Н. Мордовин</v>
      </c>
      <c r="G46" s="24"/>
      <c r="H46" s="6"/>
    </row>
    <row r="47" spans="1:10" ht="12" customHeight="1">
      <c r="C47" s="1"/>
      <c r="F47" t="str">
        <f>[1]реквизиты!$G$9</f>
        <v>/ Р.Алтай /</v>
      </c>
      <c r="H47" s="7"/>
    </row>
    <row r="52" spans="19:19">
      <c r="S52" t="s">
        <v>9</v>
      </c>
    </row>
  </sheetData>
  <mergeCells count="48">
    <mergeCell ref="A1:I1"/>
    <mergeCell ref="A2:I2"/>
    <mergeCell ref="A3:I3"/>
    <mergeCell ref="A4:I4"/>
    <mergeCell ref="A5:I5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H8:H9"/>
    <mergeCell ref="I8:I9"/>
    <mergeCell ref="J8:J9"/>
    <mergeCell ref="B12:B13"/>
    <mergeCell ref="C12:C13"/>
    <mergeCell ref="D12:D13"/>
    <mergeCell ref="E12:E13"/>
    <mergeCell ref="F12:F13"/>
    <mergeCell ref="C10:C11"/>
    <mergeCell ref="D10:D11"/>
    <mergeCell ref="E10:E11"/>
    <mergeCell ref="F10:F11"/>
    <mergeCell ref="G10:G11"/>
    <mergeCell ref="A40:A41"/>
    <mergeCell ref="B10:B11"/>
    <mergeCell ref="I12:I13"/>
    <mergeCell ref="J12:J13"/>
    <mergeCell ref="A15:A16"/>
    <mergeCell ref="A18:A19"/>
    <mergeCell ref="A21:A22"/>
    <mergeCell ref="A24:A25"/>
    <mergeCell ref="A8:A13"/>
    <mergeCell ref="G12:G13"/>
    <mergeCell ref="H12:H13"/>
    <mergeCell ref="H10:H11"/>
    <mergeCell ref="A27:A29"/>
    <mergeCell ref="A31:A32"/>
    <mergeCell ref="A34:A35"/>
    <mergeCell ref="A37:A38"/>
  </mergeCells>
  <conditionalFormatting sqref="G17 G20 G23 G26 G30 G33 G36 G39">
    <cfRule type="cellIs" dxfId="8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7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28" zoomScaleNormal="100" workbookViewId="0">
      <selection activeCell="H76" sqref="A1:I7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7.2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10" ht="40.5" customHeight="1">
      <c r="A3" s="175" t="str">
        <f>'1стр'!A3:I3</f>
        <v>Первенство СФО по самбо среди юношей и девушек 2004-05г.р.  (Отбор на первенство России)</v>
      </c>
      <c r="B3" s="175"/>
      <c r="C3" s="175"/>
      <c r="D3" s="175"/>
      <c r="E3" s="175"/>
      <c r="F3" s="175"/>
      <c r="G3" s="175"/>
      <c r="H3" s="175"/>
      <c r="I3" s="175"/>
    </row>
    <row r="4" spans="1:10" ht="16.5" customHeight="1" thickBot="1">
      <c r="A4" s="170" t="str">
        <f>'1стр'!A4:I4</f>
        <v>12.04.-14.04.2018г.                                              г.Бийск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A6" s="176" t="s">
        <v>26</v>
      </c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 t="s">
        <v>25</v>
      </c>
      <c r="H6" s="160" t="s">
        <v>3</v>
      </c>
      <c r="I6" s="162"/>
    </row>
    <row r="7" spans="1:10" ht="13.5" customHeight="1" thickBot="1">
      <c r="A7" s="177"/>
      <c r="B7" s="166"/>
      <c r="C7" s="168"/>
      <c r="D7" s="168"/>
      <c r="E7" s="168"/>
      <c r="F7" s="168"/>
      <c r="G7" s="159"/>
      <c r="H7" s="161"/>
      <c r="I7" s="162"/>
    </row>
    <row r="8" spans="1:10" ht="23.1" hidden="1" customHeight="1">
      <c r="A8" s="172" t="s">
        <v>145</v>
      </c>
      <c r="B8" s="119" t="s">
        <v>4</v>
      </c>
      <c r="C8" s="98" t="e">
        <f>[2]ит.пр!C6</f>
        <v>#N/A</v>
      </c>
      <c r="D8" s="40" t="e">
        <f>[2]ит.пр!D6</f>
        <v>#N/A</v>
      </c>
      <c r="E8" s="40" t="e">
        <f>[2]ит.пр!E6</f>
        <v>#N/A</v>
      </c>
      <c r="F8" s="40" t="e">
        <f>[2]ит.пр!F6</f>
        <v>#N/A</v>
      </c>
      <c r="G8" s="40"/>
      <c r="H8" s="41" t="e">
        <f>[2]ит.пр!H6</f>
        <v>#N/A</v>
      </c>
      <c r="I8" s="137"/>
      <c r="J8" s="138"/>
    </row>
    <row r="9" spans="1:10" ht="23.1" hidden="1" customHeight="1">
      <c r="A9" s="173"/>
      <c r="B9" s="120" t="s">
        <v>5</v>
      </c>
      <c r="C9" s="99" t="e">
        <f>[2]ит.пр!C7</f>
        <v>#N/A</v>
      </c>
      <c r="D9" s="39" t="e">
        <f>[2]ит.пр!D7</f>
        <v>#N/A</v>
      </c>
      <c r="E9" s="39" t="e">
        <f>[2]ит.пр!E7</f>
        <v>#N/A</v>
      </c>
      <c r="F9" s="39" t="e">
        <f>[2]ит.пр!F7</f>
        <v>#N/A</v>
      </c>
      <c r="G9" s="39"/>
      <c r="H9" s="42" t="e">
        <f>[2]ит.пр!H7</f>
        <v>#N/A</v>
      </c>
      <c r="I9" s="137"/>
      <c r="J9" s="138"/>
    </row>
    <row r="10" spans="1:10" ht="23.1" hidden="1" customHeight="1">
      <c r="A10" s="173"/>
      <c r="B10" s="78" t="s">
        <v>6</v>
      </c>
      <c r="C10" s="99" t="e">
        <f>[2]ит.пр!C8</f>
        <v>#N/A</v>
      </c>
      <c r="D10" s="39" t="e">
        <f>[2]ит.пр!D8</f>
        <v>#N/A</v>
      </c>
      <c r="E10" s="39" t="e">
        <f>[2]ит.пр!E8</f>
        <v>#N/A</v>
      </c>
      <c r="F10" s="39" t="e">
        <f>[2]ит.пр!F8</f>
        <v>#N/A</v>
      </c>
      <c r="G10" s="39"/>
      <c r="H10" s="42" t="e">
        <f>[2]ит.пр!H8</f>
        <v>#N/A</v>
      </c>
      <c r="I10" s="137"/>
      <c r="J10" s="138"/>
    </row>
    <row r="11" spans="1:10" ht="23.1" hidden="1" customHeight="1">
      <c r="A11" s="173"/>
      <c r="B11" s="63" t="s">
        <v>6</v>
      </c>
      <c r="C11" s="99" t="e">
        <f>[2]ит.пр!C9</f>
        <v>#N/A</v>
      </c>
      <c r="D11" s="39" t="e">
        <f>[2]ит.пр!D9</f>
        <v>#N/A</v>
      </c>
      <c r="E11" s="39" t="e">
        <f>[2]ит.пр!E9</f>
        <v>#N/A</v>
      </c>
      <c r="F11" s="39" t="e">
        <f>[2]ит.пр!F9</f>
        <v>#N/A</v>
      </c>
      <c r="G11" s="39"/>
      <c r="H11" s="42" t="e">
        <f>[2]ит.пр!H9</f>
        <v>#N/A</v>
      </c>
      <c r="I11" s="137"/>
      <c r="J11" s="138"/>
    </row>
    <row r="12" spans="1:10" ht="23.1" hidden="1" customHeight="1">
      <c r="A12" s="173"/>
      <c r="B12" s="63" t="s">
        <v>10</v>
      </c>
      <c r="C12" s="99" t="e">
        <f>[2]ит.пр!C10</f>
        <v>#N/A</v>
      </c>
      <c r="D12" s="39" t="e">
        <f>[2]ит.пр!D10</f>
        <v>#N/A</v>
      </c>
      <c r="E12" s="39" t="e">
        <f>[2]ит.пр!E10</f>
        <v>#N/A</v>
      </c>
      <c r="F12" s="39" t="e">
        <f>[2]ит.пр!F10</f>
        <v>#N/A</v>
      </c>
      <c r="G12" s="39"/>
      <c r="H12" s="42" t="e">
        <f>[2]ит.пр!H10</f>
        <v>#N/A</v>
      </c>
      <c r="I12" s="178"/>
      <c r="J12" s="138"/>
    </row>
    <row r="13" spans="1:10" ht="23.1" hidden="1" customHeight="1" thickBot="1">
      <c r="A13" s="174"/>
      <c r="B13" s="79" t="s">
        <v>10</v>
      </c>
      <c r="C13" s="100" t="e">
        <f>[2]ит.пр!C11</f>
        <v>#N/A</v>
      </c>
      <c r="D13" s="43" t="e">
        <f>[2]ит.пр!D11</f>
        <v>#N/A</v>
      </c>
      <c r="E13" s="43" t="e">
        <f>[2]ит.пр!E11</f>
        <v>#N/A</v>
      </c>
      <c r="F13" s="43" t="e">
        <f>[2]ит.пр!F11</f>
        <v>#N/A</v>
      </c>
      <c r="G13" s="43"/>
      <c r="H13" s="44" t="e">
        <f>[2]ит.пр!H11</f>
        <v>#N/A</v>
      </c>
      <c r="I13" s="178"/>
      <c r="J13" s="138"/>
    </row>
    <row r="14" spans="1:10" ht="9.9499999999999993" hidden="1" customHeight="1" thickBot="1">
      <c r="B14" s="8"/>
      <c r="C14" s="9"/>
      <c r="D14" s="9"/>
      <c r="E14" s="25"/>
      <c r="F14" s="9"/>
      <c r="G14" s="68"/>
      <c r="H14" s="9"/>
      <c r="I14" s="117"/>
      <c r="J14" s="138"/>
    </row>
    <row r="15" spans="1:10" ht="23.1" customHeight="1">
      <c r="A15" s="172" t="s">
        <v>146</v>
      </c>
      <c r="B15" s="73" t="s">
        <v>4</v>
      </c>
      <c r="C15" s="98" t="str">
        <f>[3]ит.пр!C6</f>
        <v>ТОЛМАЧЕВ Александр Сергеевич</v>
      </c>
      <c r="D15" s="40" t="str">
        <f>[3]ит.пр!D6</f>
        <v>13.08.04, 1ю</v>
      </c>
      <c r="E15" s="40" t="str">
        <f>[3]ит.пр!E6</f>
        <v>СФО</v>
      </c>
      <c r="F15" s="40" t="str">
        <f>[3]ит.пр!F6</f>
        <v>Томская, Томск</v>
      </c>
      <c r="G15" s="40"/>
      <c r="H15" s="41" t="str">
        <f>[3]ит.пр!H6</f>
        <v>Попов А.Н.</v>
      </c>
      <c r="I15" s="117"/>
      <c r="J15" s="138"/>
    </row>
    <row r="16" spans="1:10" ht="23.1" customHeight="1">
      <c r="A16" s="173"/>
      <c r="B16" s="78" t="s">
        <v>5</v>
      </c>
      <c r="C16" s="99" t="str">
        <f>[3]ит.пр!C7</f>
        <v>АНТАНЮК Александр Денисович</v>
      </c>
      <c r="D16" s="39" t="str">
        <f>[3]ит.пр!D7</f>
        <v>27.04.04, 1ю</v>
      </c>
      <c r="E16" s="39" t="str">
        <f>[3]ит.пр!E7</f>
        <v>СФО</v>
      </c>
      <c r="F16" s="39" t="str">
        <f>[3]ит.пр!F7</f>
        <v>Иркутская, Иркутск, МО</v>
      </c>
      <c r="G16" s="39"/>
      <c r="H16" s="42" t="str">
        <f>[3]ит.пр!H7</f>
        <v>Пенькович Н.С.</v>
      </c>
      <c r="I16" s="117"/>
    </row>
    <row r="17" spans="1:16" ht="23.1" customHeight="1">
      <c r="A17" s="173"/>
      <c r="B17" s="78" t="s">
        <v>6</v>
      </c>
      <c r="C17" s="99" t="str">
        <f>[3]ит.пр!C8</f>
        <v>СОЛОДЯНКИН Алексей Николаевич</v>
      </c>
      <c r="D17" s="39" t="str">
        <f>[3]ит.пр!D8</f>
        <v>01.06.04, 1ю</v>
      </c>
      <c r="E17" s="39" t="str">
        <f>[3]ит.пр!E8</f>
        <v>СФО</v>
      </c>
      <c r="F17" s="39" t="str">
        <f>[3]ит.пр!F8</f>
        <v>Новосибирская, Болотное, 0</v>
      </c>
      <c r="G17" s="39"/>
      <c r="H17" s="42" t="str">
        <f>[3]ит.пр!H8</f>
        <v>Янковский С.В</v>
      </c>
      <c r="I17" s="117"/>
    </row>
    <row r="18" spans="1:16" ht="23.1" customHeight="1">
      <c r="A18" s="173"/>
      <c r="B18" s="78" t="s">
        <v>6</v>
      </c>
      <c r="C18" s="99" t="str">
        <f>[3]ит.пр!C9</f>
        <v>ТАДЫКОВ Амат Адарович</v>
      </c>
      <c r="D18" s="39" t="str">
        <f>[3]ит.пр!D9</f>
        <v>02.12.04, 1ю</v>
      </c>
      <c r="E18" s="39" t="str">
        <f>[3]ит.пр!E9</f>
        <v>СФО</v>
      </c>
      <c r="F18" s="39" t="str">
        <f>[3]ит.пр!F9</f>
        <v>Р.Алтай, Горно-Алтайск, МО</v>
      </c>
      <c r="G18" s="39"/>
      <c r="H18" s="42" t="str">
        <f>[3]ит.пр!H9</f>
        <v>Семендеев Э.С.</v>
      </c>
      <c r="I18" s="178"/>
    </row>
    <row r="19" spans="1:16" ht="23.1" customHeight="1">
      <c r="A19" s="173"/>
      <c r="B19" s="78" t="s">
        <v>10</v>
      </c>
      <c r="C19" s="99" t="str">
        <f>[3]ит.пр!C10</f>
        <v>ИВАНОВ Никита Алексеевич</v>
      </c>
      <c r="D19" s="39" t="str">
        <f>[3]ит.пр!D10</f>
        <v>10.05.06, 2ю</v>
      </c>
      <c r="E19" s="39" t="str">
        <f>[3]ит.пр!E10</f>
        <v>СФО</v>
      </c>
      <c r="F19" s="39" t="str">
        <f>[3]ит.пр!F10</f>
        <v>Красноярский, Шарыпово, МО</v>
      </c>
      <c r="G19" s="39"/>
      <c r="H19" s="42" t="str">
        <f>[3]ит.пр!H10</f>
        <v>Ягонский А. А.</v>
      </c>
      <c r="I19" s="178"/>
    </row>
    <row r="20" spans="1:16" ht="23.1" customHeight="1" thickBot="1">
      <c r="A20" s="174"/>
      <c r="B20" s="79" t="s">
        <v>10</v>
      </c>
      <c r="C20" s="100" t="str">
        <f>[3]ит.пр!C11</f>
        <v>МХОЯН Арман Артакович</v>
      </c>
      <c r="D20" s="43" t="str">
        <f>[3]ит.пр!D11</f>
        <v>14.06.05, 1ю</v>
      </c>
      <c r="E20" s="43" t="str">
        <f>[3]ит.пр!E11</f>
        <v>СФО</v>
      </c>
      <c r="F20" s="43" t="str">
        <f>[3]ит.пр!F11</f>
        <v>Забайкальский, Чита, ВС</v>
      </c>
      <c r="G20" s="43"/>
      <c r="H20" s="44" t="str">
        <f>[3]ит.пр!H11</f>
        <v>Немынов В.А.</v>
      </c>
      <c r="I20" s="11"/>
    </row>
    <row r="21" spans="1:16" ht="9.9499999999999993" hidden="1" customHeight="1" thickBot="1">
      <c r="B21" s="13"/>
      <c r="C21" s="9"/>
      <c r="D21" s="9"/>
      <c r="E21" s="25"/>
      <c r="F21" s="9"/>
      <c r="G21" s="68"/>
      <c r="H21" s="9"/>
      <c r="I21" s="117"/>
      <c r="J21" s="118"/>
    </row>
    <row r="22" spans="1:16" ht="23.1" hidden="1" customHeight="1">
      <c r="A22" s="172" t="s">
        <v>24</v>
      </c>
      <c r="B22" s="73" t="s">
        <v>4</v>
      </c>
      <c r="C22" s="98" t="str">
        <f>[4]ит.пр!C6</f>
        <v>НЕДОИМКИН Максим Александрович</v>
      </c>
      <c r="D22" s="40" t="str">
        <f>[4]ит.пр!D6</f>
        <v>12.08.04, 1ю</v>
      </c>
      <c r="E22" s="40" t="str">
        <f>[4]ит.пр!E6</f>
        <v>СФО</v>
      </c>
      <c r="F22" s="40" t="str">
        <f>[4]ит.пр!F6</f>
        <v>Алтайский, Бийск, МС</v>
      </c>
      <c r="G22" s="40"/>
      <c r="H22" s="41" t="str">
        <f>[4]ит.пр!H6</f>
        <v>Димитриенко И.В. Евтушенко Д.Ю.</v>
      </c>
      <c r="I22" s="117"/>
      <c r="J22" s="118"/>
    </row>
    <row r="23" spans="1:16" ht="23.1" hidden="1" customHeight="1">
      <c r="A23" s="173"/>
      <c r="B23" s="78" t="s">
        <v>5</v>
      </c>
      <c r="C23" s="99" t="str">
        <f>[4]ит.пр!C7</f>
        <v>ОСИПЕНКО Павел Андреевич</v>
      </c>
      <c r="D23" s="39" t="str">
        <f>[4]ит.пр!D7</f>
        <v>19.02.04, 2р</v>
      </c>
      <c r="E23" s="39" t="str">
        <f>[4]ит.пр!E7</f>
        <v>СФО</v>
      </c>
      <c r="F23" s="39" t="str">
        <f>[4]ит.пр!F7</f>
        <v>Новосибирская, Татарск, 0</v>
      </c>
      <c r="G23" s="39"/>
      <c r="H23" s="42" t="str">
        <f>[4]ит.пр!H7</f>
        <v>Дастанбуев Н.В Горшков В.В</v>
      </c>
      <c r="I23" s="117"/>
      <c r="J23" s="118"/>
    </row>
    <row r="24" spans="1:16" ht="23.1" hidden="1" customHeight="1">
      <c r="A24" s="173"/>
      <c r="B24" s="78" t="s">
        <v>6</v>
      </c>
      <c r="C24" s="99" t="str">
        <f>[4]ит.пр!C8</f>
        <v>ГУСАРЬ Сергей Иванович</v>
      </c>
      <c r="D24" s="39" t="str">
        <f>[4]ит.пр!D8</f>
        <v>28.09.05, 2ю</v>
      </c>
      <c r="E24" s="39" t="str">
        <f>[4]ит.пр!E8</f>
        <v>СФО</v>
      </c>
      <c r="F24" s="39" t="str">
        <f>[4]ит.пр!F8</f>
        <v>Кемеровская, Прокопьевск, МБОУ ДО "ДЮСШ №3"</v>
      </c>
      <c r="G24" s="39"/>
      <c r="H24" s="42" t="str">
        <f>[4]ит.пр!H8</f>
        <v>Баглаев В. Г.</v>
      </c>
      <c r="I24" s="117"/>
      <c r="J24" s="118"/>
    </row>
    <row r="25" spans="1:16" ht="23.1" hidden="1" customHeight="1">
      <c r="A25" s="173"/>
      <c r="B25" s="78" t="s">
        <v>6</v>
      </c>
      <c r="C25" s="99" t="str">
        <f>[4]ит.пр!C9</f>
        <v>АКРОМОВ Амин Анверович</v>
      </c>
      <c r="D25" s="39" t="str">
        <f>[4]ит.пр!D9</f>
        <v>14.02.05, 2р</v>
      </c>
      <c r="E25" s="39" t="str">
        <f>[4]ит.пр!E9</f>
        <v>СФО</v>
      </c>
      <c r="F25" s="39" t="str">
        <f>[4]ит.пр!F9</f>
        <v>Новосибирская, Татарск, 1</v>
      </c>
      <c r="G25" s="39"/>
      <c r="H25" s="42" t="str">
        <f>[4]ит.пр!H9</f>
        <v>Дастанбуев Н.В Горшков В.В</v>
      </c>
      <c r="I25" s="117"/>
    </row>
    <row r="26" spans="1:16" ht="23.1" hidden="1" customHeight="1">
      <c r="A26" s="173"/>
      <c r="B26" s="78" t="s">
        <v>10</v>
      </c>
      <c r="C26" s="99" t="str">
        <f>[4]ит.пр!C10</f>
        <v xml:space="preserve">КАРТАВЧЕНКО Илья Валерьевич </v>
      </c>
      <c r="D26" s="39" t="str">
        <f>[4]ит.пр!D10</f>
        <v>25.01.05, 2р</v>
      </c>
      <c r="E26" s="39" t="str">
        <f>[4]ит.пр!E10</f>
        <v>СФО</v>
      </c>
      <c r="F26" s="39" t="str">
        <f>[4]ит.пр!F10</f>
        <v>Новосибирская, Болотное, МО</v>
      </c>
      <c r="G26" s="39"/>
      <c r="H26" s="42" t="str">
        <f>[4]ит.пр!H10</f>
        <v>Александров Ю.П</v>
      </c>
      <c r="I26" s="117"/>
      <c r="L26" s="17"/>
      <c r="M26" s="18"/>
      <c r="N26" s="17"/>
      <c r="O26" s="19"/>
      <c r="P26" s="36"/>
    </row>
    <row r="27" spans="1:16" ht="23.1" hidden="1" customHeight="1" thickBot="1">
      <c r="A27" s="174"/>
      <c r="B27" s="79" t="s">
        <v>10</v>
      </c>
      <c r="C27" s="100" t="str">
        <f>[4]ит.пр!C11</f>
        <v>ШАФРАНОВСКИЙ Иван Владимирович</v>
      </c>
      <c r="D27" s="43" t="str">
        <f>[4]ит.пр!D11</f>
        <v>14.10.04, 2ю</v>
      </c>
      <c r="E27" s="43" t="str">
        <f>[4]ит.пр!E11</f>
        <v>СФО</v>
      </c>
      <c r="F27" s="43" t="str">
        <f>[4]ит.пр!F11</f>
        <v>Иркутская, Иркутск, МО</v>
      </c>
      <c r="G27" s="43"/>
      <c r="H27" s="44" t="str">
        <f>[4]ит.пр!H11</f>
        <v>Пенькович Н.С.</v>
      </c>
      <c r="I27" s="11"/>
    </row>
    <row r="28" spans="1:16" ht="9.9499999999999993" customHeight="1" thickBot="1">
      <c r="A28" s="30"/>
      <c r="B28" s="12"/>
      <c r="C28" s="36"/>
      <c r="D28" s="16"/>
      <c r="E28" s="16"/>
      <c r="F28" s="17"/>
      <c r="G28" s="68"/>
      <c r="H28" s="20"/>
      <c r="I28" s="117"/>
      <c r="J28" s="118"/>
    </row>
    <row r="29" spans="1:16" ht="23.1" customHeight="1">
      <c r="A29" s="179" t="s">
        <v>29</v>
      </c>
      <c r="B29" s="73" t="s">
        <v>4</v>
      </c>
      <c r="C29" s="98" t="e">
        <f>[5]ит.пр!C6</f>
        <v>#N/A</v>
      </c>
      <c r="D29" s="40" t="e">
        <f>[5]ит.пр!D6</f>
        <v>#N/A</v>
      </c>
      <c r="E29" s="40" t="e">
        <f>[5]ит.пр!E6</f>
        <v>#N/A</v>
      </c>
      <c r="F29" s="40" t="e">
        <f>[5]ит.пр!F6</f>
        <v>#N/A</v>
      </c>
      <c r="G29" s="40"/>
      <c r="H29" s="41" t="e">
        <f>[5]ит.пр!H6</f>
        <v>#N/A</v>
      </c>
      <c r="I29" s="117"/>
      <c r="J29" s="118"/>
    </row>
    <row r="30" spans="1:16" ht="23.1" customHeight="1">
      <c r="A30" s="180"/>
      <c r="B30" s="78" t="s">
        <v>5</v>
      </c>
      <c r="C30" s="99" t="e">
        <f>[5]ит.пр!C7</f>
        <v>#N/A</v>
      </c>
      <c r="D30" s="39" t="e">
        <f>[5]ит.пр!D7</f>
        <v>#N/A</v>
      </c>
      <c r="E30" s="39" t="e">
        <f>[5]ит.пр!E7</f>
        <v>#N/A</v>
      </c>
      <c r="F30" s="39" t="e">
        <f>[5]ит.пр!F7</f>
        <v>#N/A</v>
      </c>
      <c r="G30" s="39"/>
      <c r="H30" s="42" t="e">
        <f>[5]ит.пр!H7</f>
        <v>#N/A</v>
      </c>
      <c r="I30" s="117"/>
      <c r="J30" s="118"/>
    </row>
    <row r="31" spans="1:16" ht="23.1" customHeight="1">
      <c r="A31" s="180"/>
      <c r="B31" s="78" t="s">
        <v>6</v>
      </c>
      <c r="C31" s="99" t="e">
        <f>[5]ит.пр!C8</f>
        <v>#N/A</v>
      </c>
      <c r="D31" s="39" t="e">
        <f>[5]ит.пр!D8</f>
        <v>#N/A</v>
      </c>
      <c r="E31" s="39" t="e">
        <f>[5]ит.пр!E8</f>
        <v>#N/A</v>
      </c>
      <c r="F31" s="39" t="e">
        <f>[5]ит.пр!F8</f>
        <v>#N/A</v>
      </c>
      <c r="G31" s="39"/>
      <c r="H31" s="42" t="e">
        <f>[5]ит.пр!H8</f>
        <v>#N/A</v>
      </c>
      <c r="I31" s="117"/>
      <c r="J31" s="118"/>
    </row>
    <row r="32" spans="1:16" ht="23.1" customHeight="1">
      <c r="A32" s="180"/>
      <c r="B32" s="78" t="s">
        <v>6</v>
      </c>
      <c r="C32" s="99" t="e">
        <f>[5]ит.пр!C9</f>
        <v>#N/A</v>
      </c>
      <c r="D32" s="39" t="e">
        <f>[5]ит.пр!D9</f>
        <v>#N/A</v>
      </c>
      <c r="E32" s="39" t="e">
        <f>[5]ит.пр!E9</f>
        <v>#N/A</v>
      </c>
      <c r="F32" s="39" t="e">
        <f>[5]ит.пр!F9</f>
        <v>#N/A</v>
      </c>
      <c r="G32" s="39"/>
      <c r="H32" s="42" t="e">
        <f>[5]ит.пр!H9</f>
        <v>#N/A</v>
      </c>
      <c r="I32" s="117"/>
    </row>
    <row r="33" spans="1:10" ht="23.1" customHeight="1">
      <c r="A33" s="180"/>
      <c r="B33" s="78" t="s">
        <v>10</v>
      </c>
      <c r="C33" s="99" t="e">
        <f>[5]ит.пр!C10</f>
        <v>#N/A</v>
      </c>
      <c r="D33" s="39" t="e">
        <f>[5]ит.пр!D10</f>
        <v>#N/A</v>
      </c>
      <c r="E33" s="39" t="e">
        <f>[5]ит.пр!E10</f>
        <v>#N/A</v>
      </c>
      <c r="F33" s="39" t="e">
        <f>[5]ит.пр!F10</f>
        <v>#N/A</v>
      </c>
      <c r="G33" s="39"/>
      <c r="H33" s="42" t="e">
        <f>[5]ит.пр!H10</f>
        <v>#N/A</v>
      </c>
      <c r="I33" s="117"/>
    </row>
    <row r="34" spans="1:10" ht="23.1" customHeight="1" thickBot="1">
      <c r="A34" s="181"/>
      <c r="B34" s="79" t="s">
        <v>10</v>
      </c>
      <c r="C34" s="100" t="e">
        <f>[5]ит.пр!C11</f>
        <v>#N/A</v>
      </c>
      <c r="D34" s="43" t="e">
        <f>[5]ит.пр!D11</f>
        <v>#N/A</v>
      </c>
      <c r="E34" s="43" t="e">
        <f>[5]ит.пр!E11</f>
        <v>#N/A</v>
      </c>
      <c r="F34" s="43" t="e">
        <f>[5]ит.пр!F11</f>
        <v>#N/A</v>
      </c>
      <c r="G34" s="43"/>
      <c r="H34" s="44" t="e">
        <f>[5]ит.пр!H11</f>
        <v>#N/A</v>
      </c>
      <c r="I34" s="117"/>
    </row>
    <row r="35" spans="1:10" ht="9.9499999999999993" customHeight="1" thickBot="1">
      <c r="A35" s="30"/>
      <c r="B35" s="12"/>
      <c r="C35" s="36"/>
      <c r="D35" s="16"/>
      <c r="E35" s="16"/>
      <c r="F35" s="17"/>
      <c r="G35" s="17"/>
      <c r="H35" s="20"/>
      <c r="I35" s="117"/>
      <c r="J35" s="118"/>
    </row>
    <row r="36" spans="1:10" ht="23.1" hidden="1" customHeight="1">
      <c r="A36" s="172" t="s">
        <v>30</v>
      </c>
      <c r="B36" s="73" t="s">
        <v>4</v>
      </c>
      <c r="C36" s="98" t="str">
        <f>[6]ит.пр!C6</f>
        <v>БУЛАТНИКОВ Илья Юрьевич</v>
      </c>
      <c r="D36" s="40" t="str">
        <f>[6]ит.пр!D6</f>
        <v>28.09.04, 3р</v>
      </c>
      <c r="E36" s="40" t="str">
        <f>[6]ит.пр!E6</f>
        <v>СФО</v>
      </c>
      <c r="F36" s="40" t="str">
        <f>[6]ит.пр!F6</f>
        <v>Кемеровская, Новокузнецк, ГБФСУ КО КСШОР № 2</v>
      </c>
      <c r="G36" s="40"/>
      <c r="H36" s="41" t="str">
        <f>[6]ит.пр!H6</f>
        <v xml:space="preserve"> Гранкин Е.В. Параскивопуло И.В.</v>
      </c>
      <c r="I36" s="117"/>
      <c r="J36" s="118"/>
    </row>
    <row r="37" spans="1:10" ht="23.1" hidden="1" customHeight="1">
      <c r="A37" s="173"/>
      <c r="B37" s="78" t="s">
        <v>5</v>
      </c>
      <c r="C37" s="99" t="str">
        <f>[6]ит.пр!C7</f>
        <v>ВАЛИВЕЦКИЙ Дмитрий Вадимович</v>
      </c>
      <c r="D37" s="39" t="str">
        <f>[6]ит.пр!D7</f>
        <v>11.05.04, 1ю</v>
      </c>
      <c r="E37" s="39" t="str">
        <f>[6]ит.пр!E7</f>
        <v>СФО</v>
      </c>
      <c r="F37" s="39" t="str">
        <f>[6]ит.пр!F7</f>
        <v>Иркутская, Братск, МО</v>
      </c>
      <c r="G37" s="39"/>
      <c r="H37" s="42" t="str">
        <f>[6]ит.пр!H7</f>
        <v>Никандров А.В. Гурьев В.П.</v>
      </c>
      <c r="I37" s="117"/>
      <c r="J37" s="118"/>
    </row>
    <row r="38" spans="1:10" ht="23.1" hidden="1" customHeight="1">
      <c r="A38" s="173"/>
      <c r="B38" s="78" t="s">
        <v>6</v>
      </c>
      <c r="C38" s="99" t="str">
        <f>[6]ит.пр!C8</f>
        <v xml:space="preserve">ФОМИН Артур Олегович </v>
      </c>
      <c r="D38" s="39" t="str">
        <f>[6]ит.пр!D8</f>
        <v>13.09.04, 2р</v>
      </c>
      <c r="E38" s="39" t="str">
        <f>[6]ит.пр!E8</f>
        <v>СФО</v>
      </c>
      <c r="F38" s="39" t="str">
        <f>[6]ит.пр!F8</f>
        <v>Новосибирская, Болотное, МО</v>
      </c>
      <c r="G38" s="39"/>
      <c r="H38" s="42" t="str">
        <f>[6]ит.пр!H8</f>
        <v>Александров Ю.П</v>
      </c>
      <c r="I38" s="117"/>
      <c r="J38" s="118"/>
    </row>
    <row r="39" spans="1:10" ht="23.1" hidden="1" customHeight="1">
      <c r="A39" s="173"/>
      <c r="B39" s="78" t="s">
        <v>6</v>
      </c>
      <c r="C39" s="99" t="str">
        <f>[6]ит.пр!C9</f>
        <v>БЕДЮШЕВ Тихон Алексеевич</v>
      </c>
      <c r="D39" s="39" t="str">
        <f>[6]ит.пр!D9</f>
        <v>29.03.04, 2ю</v>
      </c>
      <c r="E39" s="39" t="str">
        <f>[6]ит.пр!E9</f>
        <v>СФО</v>
      </c>
      <c r="F39" s="39" t="str">
        <f>[6]ит.пр!F9</f>
        <v>Р.Алтай, Чемальский, МО</v>
      </c>
      <c r="G39" s="39"/>
      <c r="H39" s="42" t="str">
        <f>[6]ит.пр!H9</f>
        <v>Соенов А.В.</v>
      </c>
      <c r="I39" s="31" t="s">
        <v>11</v>
      </c>
    </row>
    <row r="40" spans="1:10" ht="23.1" hidden="1" customHeight="1">
      <c r="A40" s="173"/>
      <c r="B40" s="78" t="s">
        <v>10</v>
      </c>
      <c r="C40" s="99" t="str">
        <f>[6]ит.пр!C10</f>
        <v>ИВАНОВ Александр Михайлович</v>
      </c>
      <c r="D40" s="39" t="str">
        <f>[6]ит.пр!D10</f>
        <v>15.08.04, 2ю</v>
      </c>
      <c r="E40" s="39" t="str">
        <f>[6]ит.пр!E10</f>
        <v>СФО</v>
      </c>
      <c r="F40" s="39" t="str">
        <f>[6]ит.пр!F10</f>
        <v>Кемеровская, Кемерово, МО</v>
      </c>
      <c r="G40" s="39"/>
      <c r="H40" s="42" t="str">
        <f>[6]ит.пр!H10</f>
        <v>Шиянов С.А.</v>
      </c>
      <c r="I40" s="117"/>
    </row>
    <row r="41" spans="1:10" ht="23.1" hidden="1" customHeight="1" thickBot="1">
      <c r="A41" s="174"/>
      <c r="B41" s="79" t="s">
        <v>10</v>
      </c>
      <c r="C41" s="100" t="str">
        <f>[6]ит.пр!C11</f>
        <v>САДОМСКИЙ Илья Вадимович</v>
      </c>
      <c r="D41" s="43" t="str">
        <f>[6]ит.пр!D11</f>
        <v>30.01.05, 2ю</v>
      </c>
      <c r="E41" s="43" t="str">
        <f>[6]ит.пр!E11</f>
        <v>СФО</v>
      </c>
      <c r="F41" s="43" t="str">
        <f>[6]ит.пр!F11</f>
        <v>Красноярский, Шарыпово, МО</v>
      </c>
      <c r="G41" s="43"/>
      <c r="H41" s="44" t="str">
        <f>[6]ит.пр!H11</f>
        <v>Ягонский А. А.</v>
      </c>
      <c r="I41" s="117"/>
    </row>
    <row r="42" spans="1:10" ht="23.1" hidden="1" customHeight="1" thickBot="1">
      <c r="B42" s="46"/>
      <c r="C42" s="47"/>
      <c r="D42" s="47"/>
      <c r="E42" s="48"/>
      <c r="F42" s="47"/>
      <c r="G42" s="69"/>
      <c r="H42" s="49"/>
      <c r="I42" s="117"/>
      <c r="J42" s="118"/>
    </row>
    <row r="43" spans="1:10" ht="23.1" customHeight="1">
      <c r="A43" s="172" t="s">
        <v>147</v>
      </c>
      <c r="B43" s="73" t="s">
        <v>4</v>
      </c>
      <c r="C43" s="98" t="str">
        <f>[7]ит.пр!C6</f>
        <v>АРТЮХОВ Никита Дмитриевич</v>
      </c>
      <c r="D43" s="40" t="str">
        <f>[7]ит.пр!D6</f>
        <v>13.01.04, 1ю</v>
      </c>
      <c r="E43" s="40" t="str">
        <f>[7]ит.пр!E6</f>
        <v>СФО</v>
      </c>
      <c r="F43" s="40" t="str">
        <f>[7]ит.пр!F6</f>
        <v>Новосибирская, Новосибирск, МО</v>
      </c>
      <c r="G43" s="40"/>
      <c r="H43" s="41" t="str">
        <f>[7]ит.пр!H6</f>
        <v>Корюкин О.Н.</v>
      </c>
      <c r="I43" s="117"/>
      <c r="J43" s="118"/>
    </row>
    <row r="44" spans="1:10" ht="23.1" customHeight="1">
      <c r="A44" s="173"/>
      <c r="B44" s="78" t="s">
        <v>5</v>
      </c>
      <c r="C44" s="99" t="str">
        <f>[7]ит.пр!C7</f>
        <v>ЯНЫШЕВСКИЙ Андрей Александрович</v>
      </c>
      <c r="D44" s="39" t="str">
        <f>[7]ит.пр!D7</f>
        <v>18.05.04, 2ю</v>
      </c>
      <c r="E44" s="39" t="str">
        <f>[7]ит.пр!E7</f>
        <v>СФО</v>
      </c>
      <c r="F44" s="39" t="str">
        <f>[7]ит.пр!F7</f>
        <v>Кемеровская, Шерегеш, МО</v>
      </c>
      <c r="G44" s="39"/>
      <c r="H44" s="42" t="str">
        <f>[7]ит.пр!H7</f>
        <v>Созыгашев В.Г.</v>
      </c>
      <c r="I44" s="117"/>
      <c r="J44" s="118"/>
    </row>
    <row r="45" spans="1:10" ht="23.1" customHeight="1">
      <c r="A45" s="173"/>
      <c r="B45" s="78" t="s">
        <v>6</v>
      </c>
      <c r="C45" s="99" t="str">
        <f>[7]ит.пр!C8</f>
        <v>ЛЫСКОВ Захар Сергеевич</v>
      </c>
      <c r="D45" s="39" t="str">
        <f>[7]ит.пр!D8</f>
        <v>08.06.04, 1ю</v>
      </c>
      <c r="E45" s="39" t="str">
        <f>[7]ит.пр!E8</f>
        <v>СФО</v>
      </c>
      <c r="F45" s="39" t="str">
        <f>[7]ит.пр!F8</f>
        <v>Кемеровская, Прокопьевск, МБОУ ДО "ДЮСШ №3"</v>
      </c>
      <c r="G45" s="39"/>
      <c r="H45" s="42" t="str">
        <f>[7]ит.пр!H8</f>
        <v>Баглаев В. Г.</v>
      </c>
      <c r="I45" s="117"/>
      <c r="J45" s="118"/>
    </row>
    <row r="46" spans="1:10" ht="23.1" customHeight="1">
      <c r="A46" s="173"/>
      <c r="B46" s="78" t="s">
        <v>6</v>
      </c>
      <c r="C46" s="99" t="str">
        <f>[7]ит.пр!C9</f>
        <v>КИРИН Артем Игоревич</v>
      </c>
      <c r="D46" s="39" t="str">
        <f>[7]ит.пр!D9</f>
        <v>14.06.04, 1ю</v>
      </c>
      <c r="E46" s="39" t="str">
        <f>[7]ит.пр!E9</f>
        <v>СФО</v>
      </c>
      <c r="F46" s="39" t="str">
        <f>[7]ит.пр!F9</f>
        <v>Новосибирская, Новосибирск, МО</v>
      </c>
      <c r="G46" s="39"/>
      <c r="H46" s="42" t="str">
        <f>[7]ит.пр!H9</f>
        <v>Калугин А.Ю</v>
      </c>
      <c r="I46" s="117"/>
    </row>
    <row r="47" spans="1:10" ht="23.1" customHeight="1">
      <c r="A47" s="173"/>
      <c r="B47" s="78" t="s">
        <v>10</v>
      </c>
      <c r="C47" s="99" t="str">
        <f>[7]ит.пр!C10</f>
        <v>ЕФИШЕВ Андрей Николаевич</v>
      </c>
      <c r="D47" s="39" t="str">
        <f>[7]ит.пр!D10</f>
        <v>26.11.04, 1ю</v>
      </c>
      <c r="E47" s="39" t="str">
        <f>[7]ит.пр!E10</f>
        <v>СФО</v>
      </c>
      <c r="F47" s="39" t="str">
        <f>[7]ит.пр!F10</f>
        <v>Алтайский, Шипуново, МО</v>
      </c>
      <c r="G47" s="39"/>
      <c r="H47" s="42" t="str">
        <f>[7]ит.пр!H10</f>
        <v>Шаталов В.Н., Быков Р.</v>
      </c>
      <c r="I47" s="117"/>
    </row>
    <row r="48" spans="1:10" ht="23.1" customHeight="1" thickBot="1">
      <c r="A48" s="174"/>
      <c r="B48" s="101" t="s">
        <v>10</v>
      </c>
      <c r="C48" s="100" t="str">
        <f>[7]ит.пр!C11</f>
        <v>МОРДОВИН Андрей Сергеевич</v>
      </c>
      <c r="D48" s="43" t="str">
        <f>[7]ит.пр!D11</f>
        <v>23.11.04, 3р</v>
      </c>
      <c r="E48" s="43" t="str">
        <f>[7]ит.пр!E11</f>
        <v>СФО</v>
      </c>
      <c r="F48" s="43" t="str">
        <f>[7]ит.пр!F11</f>
        <v>Р.Алтай, Майминский, МО</v>
      </c>
      <c r="G48" s="43"/>
      <c r="H48" s="44" t="str">
        <f>[7]ит.пр!H11</f>
        <v>С.Н. Мордовин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68"/>
      <c r="H49" s="22"/>
      <c r="I49" s="117"/>
      <c r="J49" s="118"/>
    </row>
    <row r="50" spans="1:10" ht="23.1" hidden="1" customHeight="1">
      <c r="A50" s="179" t="s">
        <v>148</v>
      </c>
      <c r="B50" s="73" t="s">
        <v>4</v>
      </c>
      <c r="C50" s="98" t="e">
        <f>[8]ит.пр!C6</f>
        <v>#N/A</v>
      </c>
      <c r="D50" s="40" t="e">
        <f>[8]ит.пр!D6</f>
        <v>#N/A</v>
      </c>
      <c r="E50" s="40" t="e">
        <f>[8]ит.пр!E6</f>
        <v>#N/A</v>
      </c>
      <c r="F50" s="40" t="e">
        <f>[8]ит.пр!F6</f>
        <v>#N/A</v>
      </c>
      <c r="G50" s="40"/>
      <c r="H50" s="41" t="e">
        <f>[8]ит.пр!H6</f>
        <v>#N/A</v>
      </c>
      <c r="I50" s="117"/>
      <c r="J50" s="118"/>
    </row>
    <row r="51" spans="1:10" ht="23.1" hidden="1" customHeight="1">
      <c r="A51" s="180"/>
      <c r="B51" s="78" t="s">
        <v>5</v>
      </c>
      <c r="C51" s="99" t="e">
        <f>[8]ит.пр!C7</f>
        <v>#N/A</v>
      </c>
      <c r="D51" s="39" t="e">
        <f>[8]ит.пр!D7</f>
        <v>#N/A</v>
      </c>
      <c r="E51" s="39" t="e">
        <f>[8]ит.пр!E7</f>
        <v>#N/A</v>
      </c>
      <c r="F51" s="39" t="e">
        <f>[8]ит.пр!F7</f>
        <v>#N/A</v>
      </c>
      <c r="G51" s="39"/>
      <c r="H51" s="42" t="e">
        <f>[8]ит.пр!H7</f>
        <v>#N/A</v>
      </c>
      <c r="I51" s="117"/>
      <c r="J51" s="118"/>
    </row>
    <row r="52" spans="1:10" ht="23.1" hidden="1" customHeight="1">
      <c r="A52" s="180"/>
      <c r="B52" s="78" t="s">
        <v>6</v>
      </c>
      <c r="C52" s="99" t="e">
        <f>[8]ит.пр!C8</f>
        <v>#N/A</v>
      </c>
      <c r="D52" s="39" t="e">
        <f>[8]ит.пр!D8</f>
        <v>#N/A</v>
      </c>
      <c r="E52" s="39" t="e">
        <f>[8]ит.пр!E8</f>
        <v>#N/A</v>
      </c>
      <c r="F52" s="39" t="e">
        <f>[8]ит.пр!F8</f>
        <v>#N/A</v>
      </c>
      <c r="G52" s="39"/>
      <c r="H52" s="42" t="e">
        <f>[8]ит.пр!H8</f>
        <v>#N/A</v>
      </c>
      <c r="I52" s="117"/>
      <c r="J52" s="118"/>
    </row>
    <row r="53" spans="1:10" ht="23.1" hidden="1" customHeight="1">
      <c r="A53" s="180"/>
      <c r="B53" s="78" t="s">
        <v>6</v>
      </c>
      <c r="C53" s="99" t="e">
        <f>[8]ит.пр!C9</f>
        <v>#N/A</v>
      </c>
      <c r="D53" s="39" t="e">
        <f>[8]ит.пр!D9</f>
        <v>#N/A</v>
      </c>
      <c r="E53" s="39" t="e">
        <f>[8]ит.пр!E9</f>
        <v>#N/A</v>
      </c>
      <c r="F53" s="39" t="e">
        <f>[8]ит.пр!F9</f>
        <v>#N/A</v>
      </c>
      <c r="G53" s="39"/>
      <c r="H53" s="42" t="e">
        <f>[8]ит.пр!H9</f>
        <v>#N/A</v>
      </c>
      <c r="I53" s="117"/>
    </row>
    <row r="54" spans="1:10" ht="23.1" hidden="1" customHeight="1">
      <c r="A54" s="180"/>
      <c r="B54" s="78" t="s">
        <v>10</v>
      </c>
      <c r="C54" s="99" t="e">
        <f>[8]ит.пр!C10</f>
        <v>#N/A</v>
      </c>
      <c r="D54" s="39" t="e">
        <f>[8]ит.пр!D10</f>
        <v>#N/A</v>
      </c>
      <c r="E54" s="39" t="e">
        <f>[8]ит.пр!E10</f>
        <v>#N/A</v>
      </c>
      <c r="F54" s="39" t="e">
        <f>[8]ит.пр!F10</f>
        <v>#N/A</v>
      </c>
      <c r="G54" s="39"/>
      <c r="H54" s="42" t="e">
        <f>[8]ит.пр!H10</f>
        <v>#N/A</v>
      </c>
      <c r="I54" s="117"/>
    </row>
    <row r="55" spans="1:10" ht="23.1" hidden="1" customHeight="1" thickBot="1">
      <c r="A55" s="181"/>
      <c r="B55" s="79" t="s">
        <v>10</v>
      </c>
      <c r="C55" s="100" t="e">
        <f>[8]ит.пр!C11</f>
        <v>#N/A</v>
      </c>
      <c r="D55" s="43" t="e">
        <f>[8]ит.пр!D11</f>
        <v>#N/A</v>
      </c>
      <c r="E55" s="43" t="e">
        <f>[8]ит.пр!E11</f>
        <v>#N/A</v>
      </c>
      <c r="F55" s="43" t="e">
        <f>[8]ит.пр!F11</f>
        <v>#N/A</v>
      </c>
      <c r="G55" s="43"/>
      <c r="H55" s="44" t="e">
        <f>[8]ит.пр!H11</f>
        <v>#N/A</v>
      </c>
      <c r="I55" s="11"/>
    </row>
    <row r="56" spans="1:10" ht="17.100000000000001" customHeight="1" thickBot="1">
      <c r="B56" s="46"/>
      <c r="C56" s="47"/>
      <c r="D56" s="47"/>
      <c r="E56" s="48"/>
      <c r="F56" s="47"/>
      <c r="G56" s="69"/>
      <c r="H56" s="49"/>
      <c r="I56" s="117"/>
      <c r="J56" s="118"/>
    </row>
    <row r="57" spans="1:10" ht="23.1" customHeight="1">
      <c r="A57" s="179" t="s">
        <v>149</v>
      </c>
      <c r="B57" s="73" t="s">
        <v>4</v>
      </c>
      <c r="C57" s="98" t="str">
        <f>[9]ит.пр!C6</f>
        <v xml:space="preserve">ДЖАББОРОВ Илхомиддин </v>
      </c>
      <c r="D57" s="40" t="str">
        <f>[9]ит.пр!D6</f>
        <v>12.02.04, 2р</v>
      </c>
      <c r="E57" s="40" t="str">
        <f>[9]ит.пр!E6</f>
        <v>СФО</v>
      </c>
      <c r="F57" s="40" t="str">
        <f>[9]ит.пр!F6</f>
        <v>Новосибирская, Новосибирск, МО</v>
      </c>
      <c r="G57" s="40"/>
      <c r="H57" s="41" t="str">
        <f>[9]ит.пр!H6</f>
        <v>Капенкин А.В</v>
      </c>
      <c r="I57" s="117"/>
      <c r="J57" s="118"/>
    </row>
    <row r="58" spans="1:10" ht="23.1" customHeight="1">
      <c r="A58" s="180"/>
      <c r="B58" s="78" t="s">
        <v>5</v>
      </c>
      <c r="C58" s="99" t="str">
        <f>[9]ит.пр!C7</f>
        <v>ЕЛОХОВ Максим Вадимович</v>
      </c>
      <c r="D58" s="39" t="str">
        <f>[9]ит.пр!D7</f>
        <v>03.06.04, 1ю</v>
      </c>
      <c r="E58" s="39" t="str">
        <f>[9]ит.пр!E7</f>
        <v>СФО</v>
      </c>
      <c r="F58" s="39" t="str">
        <f>[9]ит.пр!F7</f>
        <v>Томская, Северск</v>
      </c>
      <c r="G58" s="39"/>
      <c r="H58" s="42" t="str">
        <f>[9]ит.пр!H7</f>
        <v>Вышегородцев ДЕ Фокин АА</v>
      </c>
      <c r="I58" s="117"/>
      <c r="J58" s="118"/>
    </row>
    <row r="59" spans="1:10" ht="23.1" customHeight="1">
      <c r="A59" s="180"/>
      <c r="B59" s="78" t="s">
        <v>6</v>
      </c>
      <c r="C59" s="99" t="str">
        <f>[9]ит.пр!C8</f>
        <v>БАКТЫКБЕК  Уулу Эржан</v>
      </c>
      <c r="D59" s="39" t="str">
        <f>[9]ит.пр!D8</f>
        <v>02.01.04, 3р</v>
      </c>
      <c r="E59" s="39" t="str">
        <f>[9]ит.пр!E8</f>
        <v>СФО</v>
      </c>
      <c r="F59" s="39" t="str">
        <f>[9]ит.пр!F8</f>
        <v>Кемеровская, Новокузнецк, ГБФСУ КО КСШОР № 2</v>
      </c>
      <c r="G59" s="39"/>
      <c r="H59" s="42" t="str">
        <f>[9]ит.пр!H8</f>
        <v>Кызлаков Л.А.</v>
      </c>
      <c r="I59" s="117"/>
      <c r="J59" s="118"/>
    </row>
    <row r="60" spans="1:10" ht="23.1" customHeight="1">
      <c r="A60" s="180"/>
      <c r="B60" s="78" t="s">
        <v>6</v>
      </c>
      <c r="C60" s="99" t="str">
        <f>[9]ит.пр!C9</f>
        <v>ЗАЙЦЕВ Кирилл Константинович</v>
      </c>
      <c r="D60" s="39" t="str">
        <f>[9]ит.пр!D9</f>
        <v>02.02.04, 1ю</v>
      </c>
      <c r="E60" s="39" t="str">
        <f>[9]ит.пр!E9</f>
        <v>СФО</v>
      </c>
      <c r="F60" s="39" t="str">
        <f>[9]ит.пр!F9</f>
        <v>Красноярский, Бородино, МО</v>
      </c>
      <c r="G60" s="39"/>
      <c r="H60" s="42" t="str">
        <f>[9]ит.пр!H9</f>
        <v>Постоев С. А.</v>
      </c>
      <c r="I60" s="117"/>
    </row>
    <row r="61" spans="1:10" ht="23.1" customHeight="1">
      <c r="A61" s="180"/>
      <c r="B61" s="78" t="s">
        <v>10</v>
      </c>
      <c r="C61" s="99" t="str">
        <f>[9]ит.пр!C10</f>
        <v>ТОМЫШЕВ Данил Иванович</v>
      </c>
      <c r="D61" s="39" t="str">
        <f>[9]ит.пр!D10</f>
        <v>03.04.04, 1ю</v>
      </c>
      <c r="E61" s="39" t="str">
        <f>[9]ит.пр!E10</f>
        <v>СФО</v>
      </c>
      <c r="F61" s="39" t="str">
        <f>[9]ит.пр!F10</f>
        <v>Р.Алтай, Усть-Коксинский, МО</v>
      </c>
      <c r="G61" s="39"/>
      <c r="H61" s="42" t="str">
        <f>[9]ит.пр!H10</f>
        <v>Черепанов В.А.</v>
      </c>
      <c r="I61" s="117"/>
    </row>
    <row r="62" spans="1:10" ht="23.1" customHeight="1" thickBot="1">
      <c r="A62" s="181"/>
      <c r="B62" s="79" t="s">
        <v>10</v>
      </c>
      <c r="C62" s="100" t="str">
        <f>[9]ит.пр!C11</f>
        <v>ДЁМКИН Дмитрий Андреевич</v>
      </c>
      <c r="D62" s="43" t="str">
        <f>[9]ит.пр!D11</f>
        <v>18.03.04, 1ю</v>
      </c>
      <c r="E62" s="43" t="str">
        <f>[9]ит.пр!E11</f>
        <v>СФО</v>
      </c>
      <c r="F62" s="43" t="str">
        <f>[9]ит.пр!F11</f>
        <v>Алтайский, Барнаул, СС</v>
      </c>
      <c r="G62" s="43"/>
      <c r="H62" s="44" t="str">
        <f>[9]ит.пр!H11</f>
        <v>Захаров А.В., Пушилина Ю.С.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68"/>
      <c r="H63" s="22"/>
      <c r="I63" s="117"/>
      <c r="J63" s="118"/>
    </row>
    <row r="64" spans="1:10" ht="23.1" hidden="1" customHeight="1">
      <c r="A64" s="182" t="s">
        <v>150</v>
      </c>
      <c r="B64" s="73" t="s">
        <v>4</v>
      </c>
      <c r="C64" s="98" t="str">
        <f>[10]ит.пр!C6</f>
        <v>ТЕРСКИХ Олег Дмитриевич</v>
      </c>
      <c r="D64" s="40" t="str">
        <f>[10]ит.пр!D6</f>
        <v>27.02.04, 1ю</v>
      </c>
      <c r="E64" s="40" t="str">
        <f>[10]ит.пр!E6</f>
        <v>СФО</v>
      </c>
      <c r="F64" s="40" t="str">
        <f>[10]ит.пр!F6</f>
        <v>Алтайский, Барнаул, СС</v>
      </c>
      <c r="G64" s="40"/>
      <c r="H64" s="41" t="str">
        <f>[10]ит.пр!H6</f>
        <v>Сбитнев В.Н.</v>
      </c>
      <c r="I64" s="117"/>
      <c r="J64" s="118"/>
    </row>
    <row r="65" spans="1:10" ht="23.1" hidden="1" customHeight="1">
      <c r="A65" s="183"/>
      <c r="B65" s="78" t="s">
        <v>5</v>
      </c>
      <c r="C65" s="99" t="str">
        <f>[10]ит.пр!C7</f>
        <v xml:space="preserve">КОШЕЛЕВ Даниил Петрович </v>
      </c>
      <c r="D65" s="39" t="str">
        <f>[10]ит.пр!D7</f>
        <v>18.04.04, 2р</v>
      </c>
      <c r="E65" s="39" t="str">
        <f>[10]ит.пр!E7</f>
        <v>СФО</v>
      </c>
      <c r="F65" s="39" t="str">
        <f>[10]ит.пр!F7</f>
        <v>Новосибирская, Новосибирск, МО</v>
      </c>
      <c r="G65" s="39"/>
      <c r="H65" s="42" t="str">
        <f>[10]ит.пр!H7</f>
        <v>Мордвинов А.И</v>
      </c>
      <c r="I65" s="117"/>
      <c r="J65" s="118"/>
    </row>
    <row r="66" spans="1:10" ht="23.1" hidden="1" customHeight="1">
      <c r="A66" s="183"/>
      <c r="B66" s="78" t="s">
        <v>6</v>
      </c>
      <c r="C66" s="99" t="str">
        <f>[10]ит.пр!C8</f>
        <v>ЗАХАРОВ Александр Андреевич</v>
      </c>
      <c r="D66" s="39" t="str">
        <f>[10]ит.пр!D8</f>
        <v>30.06.04, 2р</v>
      </c>
      <c r="E66" s="39" t="str">
        <f>[10]ит.пр!E8</f>
        <v>СФО</v>
      </c>
      <c r="F66" s="39" t="str">
        <f>[10]ит.пр!F8</f>
        <v>Новосибирская, Новосибирск, МО</v>
      </c>
      <c r="G66" s="39"/>
      <c r="H66" s="42" t="str">
        <f>[10]ит.пр!H8</f>
        <v>Мордвинов А.И Любаев А.А</v>
      </c>
      <c r="I66" s="117"/>
      <c r="J66" s="118"/>
    </row>
    <row r="67" spans="1:10" ht="23.1" hidden="1" customHeight="1">
      <c r="A67" s="183"/>
      <c r="B67" s="78" t="s">
        <v>6</v>
      </c>
      <c r="C67" s="99" t="str">
        <f>[10]ит.пр!C9</f>
        <v>АРАПОВ Иван Николаевич</v>
      </c>
      <c r="D67" s="39" t="str">
        <f>[10]ит.пр!D9</f>
        <v>14.04.05, 1ю</v>
      </c>
      <c r="E67" s="39" t="str">
        <f>[10]ит.пр!E9</f>
        <v>СФО</v>
      </c>
      <c r="F67" s="39" t="str">
        <f>[10]ит.пр!F9</f>
        <v>Алтайский, Бийск, МС</v>
      </c>
      <c r="G67" s="39"/>
      <c r="H67" s="42" t="str">
        <f>[10]ит.пр!H9</f>
        <v>Шалюта П.В., Паринова Т.В.</v>
      </c>
      <c r="I67" s="117"/>
    </row>
    <row r="68" spans="1:10" ht="23.1" hidden="1" customHeight="1">
      <c r="A68" s="183"/>
      <c r="B68" s="78" t="s">
        <v>10</v>
      </c>
      <c r="C68" s="99" t="str">
        <f>[10]ит.пр!C10</f>
        <v>ТАРАСКИН Артём Игоревич</v>
      </c>
      <c r="D68" s="39" t="str">
        <f>[10]ит.пр!D10</f>
        <v>14.01.04, 3р</v>
      </c>
      <c r="E68" s="39" t="str">
        <f>[10]ит.пр!E10</f>
        <v>СФО</v>
      </c>
      <c r="F68" s="39" t="str">
        <f>[10]ит.пр!F10</f>
        <v>Кемеровская, Новокузнецк, ГБФСУ КО КСШОР № 3</v>
      </c>
      <c r="G68" s="39"/>
      <c r="H68" s="42" t="str">
        <f>[10]ит.пр!H10</f>
        <v xml:space="preserve"> Гранкин Е.В. Параскивопуло И.В.</v>
      </c>
      <c r="I68" s="117"/>
    </row>
    <row r="69" spans="1:10" ht="25.5" hidden="1" customHeight="1" thickBot="1">
      <c r="A69" s="184"/>
      <c r="B69" s="79" t="s">
        <v>10</v>
      </c>
      <c r="C69" s="100" t="str">
        <f>[10]ит.пр!C11</f>
        <v>ЗАБРОДИН Глеб Павлович</v>
      </c>
      <c r="D69" s="43" t="str">
        <f>[10]ит.пр!D11</f>
        <v>10.01.04, 1ю</v>
      </c>
      <c r="E69" s="43" t="str">
        <f>[10]ит.пр!E11</f>
        <v>СФО</v>
      </c>
      <c r="F69" s="43" t="str">
        <f>[10]ит.пр!F11</f>
        <v>Красноярский, Бородино, МО</v>
      </c>
      <c r="G69" s="43"/>
      <c r="H69" s="44" t="str">
        <f>[10]ит.пр!H11</f>
        <v>Постоев С. А.</v>
      </c>
      <c r="I69" s="11"/>
    </row>
    <row r="70" spans="1:10" ht="14.1" customHeight="1" thickBot="1">
      <c r="A70" s="1"/>
      <c r="B70" s="45"/>
      <c r="C70" s="10"/>
      <c r="D70" s="10"/>
      <c r="E70" s="26"/>
      <c r="F70" s="10"/>
      <c r="G70" s="70"/>
      <c r="H70" s="21"/>
      <c r="I70" s="117"/>
      <c r="J70" s="118"/>
    </row>
    <row r="71" spans="1:10" ht="23.1" customHeight="1">
      <c r="A71" s="185" t="s">
        <v>151</v>
      </c>
      <c r="B71" s="73" t="s">
        <v>4</v>
      </c>
      <c r="C71" s="97" t="str">
        <f>[11]ит.пр!C6</f>
        <v>МЕСАР Вацлав Эдуардович</v>
      </c>
      <c r="D71" s="51" t="str">
        <f>[11]ит.пр!D6</f>
        <v>18.03.04, 1ю</v>
      </c>
      <c r="E71" s="51" t="str">
        <f>[11]ит.пр!E6</f>
        <v>СФО</v>
      </c>
      <c r="F71" s="51" t="str">
        <f>[11]ит.пр!F6</f>
        <v>Красноярский, Бородино, МО</v>
      </c>
      <c r="G71" s="51"/>
      <c r="H71" s="52" t="str">
        <f>[11]ит.пр!H6</f>
        <v>Постоев С. А.</v>
      </c>
      <c r="I71" s="117"/>
      <c r="J71" s="118"/>
    </row>
    <row r="72" spans="1:10" ht="23.1" customHeight="1">
      <c r="A72" s="186"/>
      <c r="B72" s="78" t="s">
        <v>5</v>
      </c>
      <c r="C72" s="123" t="str">
        <f>[11]ит.пр!C7</f>
        <v>БОРОДИН Никита Игоревич</v>
      </c>
      <c r="D72" s="121" t="str">
        <f>[11]ит.пр!D7</f>
        <v>15.01.04, 1ю</v>
      </c>
      <c r="E72" s="121" t="str">
        <f>[11]ит.пр!E7</f>
        <v>СФО</v>
      </c>
      <c r="F72" s="121" t="str">
        <f>[11]ит.пр!F7</f>
        <v>Алтайский, Барнаул, МС</v>
      </c>
      <c r="G72" s="121"/>
      <c r="H72" s="122" t="str">
        <f>[11]ит.пр!H7</f>
        <v>Вялых В.А., Внуковский А.Е.</v>
      </c>
      <c r="I72" s="117"/>
      <c r="J72" s="118"/>
    </row>
    <row r="73" spans="1:10" ht="23.1" customHeight="1">
      <c r="A73" s="186"/>
      <c r="B73" s="78" t="s">
        <v>6</v>
      </c>
      <c r="C73" s="123" t="str">
        <f>[11]ит.пр!C8</f>
        <v>РАССОЛОВ Егор Романович</v>
      </c>
      <c r="D73" s="121" t="str">
        <f>[11]ит.пр!D8</f>
        <v>04.05.04, 3р</v>
      </c>
      <c r="E73" s="121" t="str">
        <f>[11]ит.пр!E8</f>
        <v>СФО</v>
      </c>
      <c r="F73" s="121" t="str">
        <f>[11]ит.пр!F8</f>
        <v>Кемеровская, Новокузнецк, ГБФСУ КО КСШОР № 8</v>
      </c>
      <c r="G73" s="121"/>
      <c r="H73" s="122" t="str">
        <f>[11]ит.пр!H8</f>
        <v xml:space="preserve"> Гранкин Е.В. Параскивопуло И.В.</v>
      </c>
      <c r="I73" s="117"/>
      <c r="J73" s="118"/>
    </row>
    <row r="74" spans="1:10" ht="23.1" customHeight="1">
      <c r="A74" s="186"/>
      <c r="B74" s="78" t="s">
        <v>6</v>
      </c>
      <c r="C74" s="123" t="str">
        <f>[11]ит.пр!C9</f>
        <v>КРУТИЛИН Антон Сергеевич</v>
      </c>
      <c r="D74" s="121" t="str">
        <f>[11]ит.пр!D9</f>
        <v>25.03.05, 2р</v>
      </c>
      <c r="E74" s="121" t="str">
        <f>[11]ит.пр!E9</f>
        <v>СФО</v>
      </c>
      <c r="F74" s="121" t="str">
        <f>[11]ит.пр!F9</f>
        <v>Алтайский, Заринск, МС</v>
      </c>
      <c r="G74" s="121"/>
      <c r="H74" s="122" t="str">
        <f>[11]ит.пр!H9</f>
        <v>Блинов А. В.,  Зайцев В. С.</v>
      </c>
      <c r="I74" s="117"/>
    </row>
    <row r="75" spans="1:10" ht="23.1" customHeight="1">
      <c r="A75" s="186"/>
      <c r="B75" s="78" t="s">
        <v>10</v>
      </c>
      <c r="C75" s="123" t="str">
        <f>[11]ит.пр!C10</f>
        <v xml:space="preserve">ПИВОВАРОВ Егор Сергеевич </v>
      </c>
      <c r="D75" s="121" t="str">
        <f>[11]ит.пр!D10</f>
        <v>05.08.04, 1ю</v>
      </c>
      <c r="E75" s="121" t="str">
        <f>[11]ит.пр!E10</f>
        <v>СФО</v>
      </c>
      <c r="F75" s="121" t="str">
        <f>[11]ит.пр!F10</f>
        <v>Новосибирская, Новосибирск, МО</v>
      </c>
      <c r="G75" s="121"/>
      <c r="H75" s="122" t="str">
        <f>[11]ит.пр!H10</f>
        <v>Вяткин В.В</v>
      </c>
      <c r="I75" s="117"/>
    </row>
    <row r="76" spans="1:10" ht="23.1" customHeight="1" thickBot="1">
      <c r="A76" s="187"/>
      <c r="B76" s="79" t="s">
        <v>5</v>
      </c>
      <c r="C76" s="124" t="str">
        <f>[11]ит.пр!C11</f>
        <v>ЕРШОВ Филипп Владимирович</v>
      </c>
      <c r="D76" s="53" t="str">
        <f>[11]ит.пр!D11</f>
        <v>15.05.04, 2ю</v>
      </c>
      <c r="E76" s="53" t="str">
        <f>[11]ит.пр!E11</f>
        <v>СФО</v>
      </c>
      <c r="F76" s="53" t="str">
        <f>[11]ит.пр!F11</f>
        <v>Кемеровская, Таштагол, МО</v>
      </c>
      <c r="G76" s="53"/>
      <c r="H76" s="54" t="str">
        <f>[11]ит.пр!H11</f>
        <v>Пахомов А.М.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118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118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'1стр'!F55</f>
        <v>Д.Е. Вышегородцев</v>
      </c>
      <c r="G79" s="24"/>
      <c r="H79" s="6"/>
      <c r="I79" s="117"/>
      <c r="J79" s="118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/Северск/</v>
      </c>
      <c r="G80" s="23"/>
      <c r="H80" s="7"/>
      <c r="I80" s="117"/>
      <c r="J80" s="118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С.Н. Мордовин</v>
      </c>
      <c r="G81" s="24"/>
      <c r="H81" s="6"/>
      <c r="I81" s="117"/>
    </row>
    <row r="82" spans="1:19" ht="23.1" customHeight="1">
      <c r="C82" s="1"/>
      <c r="F82" t="str">
        <f>[1]реквизиты!$G$9</f>
        <v>/ Р.Алтай /</v>
      </c>
      <c r="H82" s="7"/>
      <c r="I82" s="117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9</v>
      </c>
    </row>
  </sheetData>
  <mergeCells count="32">
    <mergeCell ref="A50:A55"/>
    <mergeCell ref="A57:A62"/>
    <mergeCell ref="A64:A69"/>
    <mergeCell ref="A71:A76"/>
    <mergeCell ref="A15:A20"/>
    <mergeCell ref="I18:I19"/>
    <mergeCell ref="A22:A27"/>
    <mergeCell ref="A29:A34"/>
    <mergeCell ref="A36:A41"/>
    <mergeCell ref="A43:A48"/>
    <mergeCell ref="J14:J15"/>
    <mergeCell ref="F6:F7"/>
    <mergeCell ref="G6:G7"/>
    <mergeCell ref="H6:H7"/>
    <mergeCell ref="I6:I7"/>
    <mergeCell ref="J8:J9"/>
    <mergeCell ref="I10:I11"/>
    <mergeCell ref="J10:J11"/>
    <mergeCell ref="I12:I13"/>
    <mergeCell ref="J12:J13"/>
    <mergeCell ref="A8:A13"/>
    <mergeCell ref="I8:I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</mergeCells>
  <conditionalFormatting sqref="G21 G28 G70 G35 G42 G49 G56 G63">
    <cfRule type="cellIs" dxfId="7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H70" sqref="A1:I7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7.2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10" ht="40.5" customHeight="1">
      <c r="A3" s="175" t="str">
        <f>'1стр'!A3:I3</f>
        <v>Первенство СФО по самбо среди юношей и девушек 2004-05г.р.  (Отбор на первенство России)</v>
      </c>
      <c r="B3" s="175"/>
      <c r="C3" s="175"/>
      <c r="D3" s="175"/>
      <c r="E3" s="175"/>
      <c r="F3" s="175"/>
      <c r="G3" s="175"/>
      <c r="H3" s="175"/>
      <c r="I3" s="175"/>
    </row>
    <row r="4" spans="1:10" ht="16.5" customHeight="1" thickBot="1">
      <c r="A4" s="170" t="str">
        <f>'1стр'!A4:I4</f>
        <v>12.04.-14.04.2018г.                                              г.Бийск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A6" s="176" t="s">
        <v>26</v>
      </c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 t="s">
        <v>25</v>
      </c>
      <c r="H6" s="160" t="s">
        <v>3</v>
      </c>
      <c r="I6" s="162"/>
    </row>
    <row r="7" spans="1:10" ht="13.5" customHeight="1" thickBot="1">
      <c r="A7" s="177"/>
      <c r="B7" s="166"/>
      <c r="C7" s="168"/>
      <c r="D7" s="168"/>
      <c r="E7" s="168"/>
      <c r="F7" s="168"/>
      <c r="G7" s="159"/>
      <c r="H7" s="161"/>
      <c r="I7" s="162"/>
    </row>
    <row r="8" spans="1:10" ht="23.1" customHeight="1">
      <c r="A8" s="172" t="s">
        <v>145</v>
      </c>
      <c r="B8" s="115" t="s">
        <v>4</v>
      </c>
      <c r="C8" s="98" t="e">
        <f>[2]ит.пр!C6</f>
        <v>#N/A</v>
      </c>
      <c r="D8" s="40" t="e">
        <f>[2]ит.пр!D6</f>
        <v>#N/A</v>
      </c>
      <c r="E8" s="40" t="e">
        <f>[2]ит.пр!E6</f>
        <v>#N/A</v>
      </c>
      <c r="F8" s="40" t="e">
        <f>[2]ит.пр!F6</f>
        <v>#N/A</v>
      </c>
      <c r="G8" s="40"/>
      <c r="H8" s="41" t="e">
        <f>[2]ит.пр!H6</f>
        <v>#N/A</v>
      </c>
      <c r="I8" s="137"/>
      <c r="J8" s="138"/>
    </row>
    <row r="9" spans="1:10" ht="23.1" customHeight="1">
      <c r="A9" s="173"/>
      <c r="B9" s="116" t="s">
        <v>5</v>
      </c>
      <c r="C9" s="99" t="e">
        <f>[2]ит.пр!C7</f>
        <v>#N/A</v>
      </c>
      <c r="D9" s="39" t="e">
        <f>[2]ит.пр!D7</f>
        <v>#N/A</v>
      </c>
      <c r="E9" s="39" t="e">
        <f>[2]ит.пр!E7</f>
        <v>#N/A</v>
      </c>
      <c r="F9" s="39" t="e">
        <f>[2]ит.пр!F7</f>
        <v>#N/A</v>
      </c>
      <c r="G9" s="39"/>
      <c r="H9" s="42" t="e">
        <f>[2]ит.пр!H7</f>
        <v>#N/A</v>
      </c>
      <c r="I9" s="137"/>
      <c r="J9" s="138"/>
    </row>
    <row r="10" spans="1:10" ht="23.1" customHeight="1">
      <c r="A10" s="173"/>
      <c r="B10" s="78" t="s">
        <v>6</v>
      </c>
      <c r="C10" s="99" t="e">
        <f>[2]ит.пр!C8</f>
        <v>#N/A</v>
      </c>
      <c r="D10" s="39" t="e">
        <f>[2]ит.пр!D8</f>
        <v>#N/A</v>
      </c>
      <c r="E10" s="39" t="e">
        <f>[2]ит.пр!E8</f>
        <v>#N/A</v>
      </c>
      <c r="F10" s="39" t="e">
        <f>[2]ит.пр!F8</f>
        <v>#N/A</v>
      </c>
      <c r="G10" s="39"/>
      <c r="H10" s="42" t="e">
        <f>[2]ит.пр!H8</f>
        <v>#N/A</v>
      </c>
      <c r="I10" s="137"/>
      <c r="J10" s="138"/>
    </row>
    <row r="11" spans="1:10" ht="23.1" customHeight="1">
      <c r="A11" s="173"/>
      <c r="B11" s="63" t="s">
        <v>6</v>
      </c>
      <c r="C11" s="99" t="e">
        <f>[2]ит.пр!C9</f>
        <v>#N/A</v>
      </c>
      <c r="D11" s="39" t="e">
        <f>[2]ит.пр!D9</f>
        <v>#N/A</v>
      </c>
      <c r="E11" s="39" t="e">
        <f>[2]ит.пр!E9</f>
        <v>#N/A</v>
      </c>
      <c r="F11" s="39" t="e">
        <f>[2]ит.пр!F9</f>
        <v>#N/A</v>
      </c>
      <c r="G11" s="39"/>
      <c r="H11" s="42" t="e">
        <f>[2]ит.пр!H9</f>
        <v>#N/A</v>
      </c>
      <c r="I11" s="137"/>
      <c r="J11" s="138"/>
    </row>
    <row r="12" spans="1:10" ht="23.1" customHeight="1">
      <c r="A12" s="173"/>
      <c r="B12" s="63" t="s">
        <v>10</v>
      </c>
      <c r="C12" s="99" t="e">
        <f>[2]ит.пр!C10</f>
        <v>#N/A</v>
      </c>
      <c r="D12" s="39" t="e">
        <f>[2]ит.пр!D10</f>
        <v>#N/A</v>
      </c>
      <c r="E12" s="39" t="e">
        <f>[2]ит.пр!E10</f>
        <v>#N/A</v>
      </c>
      <c r="F12" s="39" t="e">
        <f>[2]ит.пр!F10</f>
        <v>#N/A</v>
      </c>
      <c r="G12" s="39"/>
      <c r="H12" s="42" t="e">
        <f>[2]ит.пр!H10</f>
        <v>#N/A</v>
      </c>
      <c r="I12" s="178"/>
      <c r="J12" s="138"/>
    </row>
    <row r="13" spans="1:10" ht="23.1" customHeight="1" thickBot="1">
      <c r="A13" s="174"/>
      <c r="B13" s="79" t="s">
        <v>10</v>
      </c>
      <c r="C13" s="100" t="e">
        <f>[2]ит.пр!C11</f>
        <v>#N/A</v>
      </c>
      <c r="D13" s="43" t="e">
        <f>[2]ит.пр!D11</f>
        <v>#N/A</v>
      </c>
      <c r="E13" s="43" t="e">
        <f>[2]ит.пр!E11</f>
        <v>#N/A</v>
      </c>
      <c r="F13" s="43" t="e">
        <f>[2]ит.пр!F11</f>
        <v>#N/A</v>
      </c>
      <c r="G13" s="43"/>
      <c r="H13" s="44" t="e">
        <f>[2]ит.пр!H11</f>
        <v>#N/A</v>
      </c>
      <c r="I13" s="178"/>
      <c r="J13" s="138"/>
    </row>
    <row r="14" spans="1:10" ht="9.9499999999999993" customHeight="1" thickBot="1">
      <c r="B14" s="8"/>
      <c r="C14" s="9"/>
      <c r="D14" s="9"/>
      <c r="E14" s="25"/>
      <c r="F14" s="9"/>
      <c r="G14" s="68"/>
      <c r="H14" s="9"/>
      <c r="I14" s="114"/>
      <c r="J14" s="138"/>
    </row>
    <row r="15" spans="1:10" ht="23.1" hidden="1" customHeight="1">
      <c r="A15" s="172" t="s">
        <v>146</v>
      </c>
      <c r="B15" s="73" t="s">
        <v>4</v>
      </c>
      <c r="C15" s="98" t="str">
        <f>[3]ит.пр!C6</f>
        <v>ТОЛМАЧЕВ Александр Сергеевич</v>
      </c>
      <c r="D15" s="40" t="str">
        <f>[3]ит.пр!D6</f>
        <v>13.08.04, 1ю</v>
      </c>
      <c r="E15" s="40" t="str">
        <f>[3]ит.пр!E6</f>
        <v>СФО</v>
      </c>
      <c r="F15" s="40" t="str">
        <f>[3]ит.пр!F6</f>
        <v>Томская, Томск</v>
      </c>
      <c r="G15" s="40"/>
      <c r="H15" s="41" t="str">
        <f>[3]ит.пр!H6</f>
        <v>Попов А.Н.</v>
      </c>
      <c r="I15" s="114"/>
      <c r="J15" s="138"/>
    </row>
    <row r="16" spans="1:10" ht="23.1" hidden="1" customHeight="1">
      <c r="A16" s="173"/>
      <c r="B16" s="78" t="s">
        <v>5</v>
      </c>
      <c r="C16" s="99" t="str">
        <f>[3]ит.пр!C7</f>
        <v>АНТАНЮК Александр Денисович</v>
      </c>
      <c r="D16" s="39" t="str">
        <f>[3]ит.пр!D7</f>
        <v>27.04.04, 1ю</v>
      </c>
      <c r="E16" s="39" t="str">
        <f>[3]ит.пр!E7</f>
        <v>СФО</v>
      </c>
      <c r="F16" s="39" t="str">
        <f>[3]ит.пр!F7</f>
        <v>Иркутская, Иркутск, МО</v>
      </c>
      <c r="G16" s="39"/>
      <c r="H16" s="42" t="str">
        <f>[3]ит.пр!H7</f>
        <v>Пенькович Н.С.</v>
      </c>
      <c r="I16" s="114"/>
    </row>
    <row r="17" spans="1:16" ht="23.1" hidden="1" customHeight="1">
      <c r="A17" s="173"/>
      <c r="B17" s="78" t="s">
        <v>6</v>
      </c>
      <c r="C17" s="99" t="str">
        <f>[3]ит.пр!C8</f>
        <v>СОЛОДЯНКИН Алексей Николаевич</v>
      </c>
      <c r="D17" s="39" t="str">
        <f>[3]ит.пр!D8</f>
        <v>01.06.04, 1ю</v>
      </c>
      <c r="E17" s="39" t="str">
        <f>[3]ит.пр!E8</f>
        <v>СФО</v>
      </c>
      <c r="F17" s="39" t="str">
        <f>[3]ит.пр!F8</f>
        <v>Новосибирская, Болотное, 0</v>
      </c>
      <c r="G17" s="39"/>
      <c r="H17" s="42" t="str">
        <f>[3]ит.пр!H8</f>
        <v>Янковский С.В</v>
      </c>
      <c r="I17" s="114"/>
    </row>
    <row r="18" spans="1:16" ht="23.1" hidden="1" customHeight="1">
      <c r="A18" s="173"/>
      <c r="B18" s="78" t="s">
        <v>6</v>
      </c>
      <c r="C18" s="99" t="str">
        <f>[3]ит.пр!C9</f>
        <v>ТАДЫКОВ Амат Адарович</v>
      </c>
      <c r="D18" s="39" t="str">
        <f>[3]ит.пр!D9</f>
        <v>02.12.04, 1ю</v>
      </c>
      <c r="E18" s="39" t="str">
        <f>[3]ит.пр!E9</f>
        <v>СФО</v>
      </c>
      <c r="F18" s="39" t="str">
        <f>[3]ит.пр!F9</f>
        <v>Р.Алтай, Горно-Алтайск, МО</v>
      </c>
      <c r="G18" s="39"/>
      <c r="H18" s="42" t="str">
        <f>[3]ит.пр!H9</f>
        <v>Семендеев Э.С.</v>
      </c>
      <c r="I18" s="178"/>
    </row>
    <row r="19" spans="1:16" ht="23.1" hidden="1" customHeight="1">
      <c r="A19" s="173"/>
      <c r="B19" s="78" t="s">
        <v>10</v>
      </c>
      <c r="C19" s="99" t="str">
        <f>[3]ит.пр!C10</f>
        <v>ИВАНОВ Никита Алексеевич</v>
      </c>
      <c r="D19" s="39" t="str">
        <f>[3]ит.пр!D10</f>
        <v>10.05.06, 2ю</v>
      </c>
      <c r="E19" s="39" t="str">
        <f>[3]ит.пр!E10</f>
        <v>СФО</v>
      </c>
      <c r="F19" s="39" t="str">
        <f>[3]ит.пр!F10</f>
        <v>Красноярский, Шарыпово, МО</v>
      </c>
      <c r="G19" s="39"/>
      <c r="H19" s="42" t="str">
        <f>[3]ит.пр!H10</f>
        <v>Ягонский А. А.</v>
      </c>
      <c r="I19" s="178"/>
    </row>
    <row r="20" spans="1:16" ht="23.1" hidden="1" customHeight="1" thickBot="1">
      <c r="A20" s="174"/>
      <c r="B20" s="79" t="s">
        <v>10</v>
      </c>
      <c r="C20" s="100" t="str">
        <f>[3]ит.пр!C11</f>
        <v>МХОЯН Арман Артакович</v>
      </c>
      <c r="D20" s="43" t="str">
        <f>[3]ит.пр!D11</f>
        <v>14.06.05, 1ю</v>
      </c>
      <c r="E20" s="43" t="str">
        <f>[3]ит.пр!E11</f>
        <v>СФО</v>
      </c>
      <c r="F20" s="43" t="str">
        <f>[3]ит.пр!F11</f>
        <v>Забайкальский, Чита, ВС</v>
      </c>
      <c r="G20" s="43"/>
      <c r="H20" s="44" t="str">
        <f>[3]ит.пр!H11</f>
        <v>Немынов В.А.</v>
      </c>
      <c r="I20" s="11"/>
    </row>
    <row r="21" spans="1:16" ht="9.9499999999999993" hidden="1" customHeight="1" thickBot="1">
      <c r="B21" s="13"/>
      <c r="C21" s="9"/>
      <c r="D21" s="9"/>
      <c r="E21" s="25"/>
      <c r="F21" s="9"/>
      <c r="G21" s="68"/>
      <c r="H21" s="9"/>
      <c r="I21" s="114"/>
      <c r="J21" s="113"/>
    </row>
    <row r="22" spans="1:16" ht="23.1" customHeight="1">
      <c r="A22" s="172" t="s">
        <v>24</v>
      </c>
      <c r="B22" s="73" t="s">
        <v>4</v>
      </c>
      <c r="C22" s="98" t="str">
        <f>[4]ит.пр!C6</f>
        <v>НЕДОИМКИН Максим Александрович</v>
      </c>
      <c r="D22" s="40" t="str">
        <f>[4]ит.пр!D6</f>
        <v>12.08.04, 1ю</v>
      </c>
      <c r="E22" s="40" t="str">
        <f>[4]ит.пр!E6</f>
        <v>СФО</v>
      </c>
      <c r="F22" s="40" t="str">
        <f>[4]ит.пр!F6</f>
        <v>Алтайский, Бийск, МС</v>
      </c>
      <c r="G22" s="40"/>
      <c r="H22" s="41" t="str">
        <f>[4]ит.пр!H6</f>
        <v>Димитриенко И.В. Евтушенко Д.Ю.</v>
      </c>
      <c r="I22" s="114"/>
      <c r="J22" s="113"/>
    </row>
    <row r="23" spans="1:16" ht="23.1" customHeight="1">
      <c r="A23" s="173"/>
      <c r="B23" s="78" t="s">
        <v>5</v>
      </c>
      <c r="C23" s="99" t="str">
        <f>[4]ит.пр!C7</f>
        <v>ОСИПЕНКО Павел Андреевич</v>
      </c>
      <c r="D23" s="39" t="str">
        <f>[4]ит.пр!D7</f>
        <v>19.02.04, 2р</v>
      </c>
      <c r="E23" s="39" t="str">
        <f>[4]ит.пр!E7</f>
        <v>СФО</v>
      </c>
      <c r="F23" s="39" t="str">
        <f>[4]ит.пр!F7</f>
        <v>Новосибирская, Татарск, 0</v>
      </c>
      <c r="G23" s="39"/>
      <c r="H23" s="42" t="str">
        <f>[4]ит.пр!H7</f>
        <v>Дастанбуев Н.В Горшков В.В</v>
      </c>
      <c r="I23" s="114"/>
      <c r="J23" s="113"/>
    </row>
    <row r="24" spans="1:16" ht="23.1" customHeight="1">
      <c r="A24" s="173"/>
      <c r="B24" s="78" t="s">
        <v>6</v>
      </c>
      <c r="C24" s="99" t="str">
        <f>[4]ит.пр!C8</f>
        <v>ГУСАРЬ Сергей Иванович</v>
      </c>
      <c r="D24" s="39" t="str">
        <f>[4]ит.пр!D8</f>
        <v>28.09.05, 2ю</v>
      </c>
      <c r="E24" s="39" t="str">
        <f>[4]ит.пр!E8</f>
        <v>СФО</v>
      </c>
      <c r="F24" s="39" t="str">
        <f>[4]ит.пр!F8</f>
        <v>Кемеровская, Прокопьевск, МБОУ ДО "ДЮСШ №3"</v>
      </c>
      <c r="G24" s="39"/>
      <c r="H24" s="42" t="str">
        <f>[4]ит.пр!H8</f>
        <v>Баглаев В. Г.</v>
      </c>
      <c r="I24" s="114"/>
      <c r="J24" s="113"/>
    </row>
    <row r="25" spans="1:16" ht="23.1" customHeight="1">
      <c r="A25" s="173"/>
      <c r="B25" s="78" t="s">
        <v>6</v>
      </c>
      <c r="C25" s="99" t="str">
        <f>[4]ит.пр!C9</f>
        <v>АКРОМОВ Амин Анверович</v>
      </c>
      <c r="D25" s="39" t="str">
        <f>[4]ит.пр!D9</f>
        <v>14.02.05, 2р</v>
      </c>
      <c r="E25" s="39" t="str">
        <f>[4]ит.пр!E9</f>
        <v>СФО</v>
      </c>
      <c r="F25" s="39" t="str">
        <f>[4]ит.пр!F9</f>
        <v>Новосибирская, Татарск, 1</v>
      </c>
      <c r="G25" s="39"/>
      <c r="H25" s="42" t="str">
        <f>[4]ит.пр!H9</f>
        <v>Дастанбуев Н.В Горшков В.В</v>
      </c>
      <c r="I25" s="114"/>
    </row>
    <row r="26" spans="1:16" ht="23.1" customHeight="1">
      <c r="A26" s="173"/>
      <c r="B26" s="78" t="s">
        <v>10</v>
      </c>
      <c r="C26" s="99" t="str">
        <f>[4]ит.пр!C10</f>
        <v xml:space="preserve">КАРТАВЧЕНКО Илья Валерьевич </v>
      </c>
      <c r="D26" s="39" t="str">
        <f>[4]ит.пр!D10</f>
        <v>25.01.05, 2р</v>
      </c>
      <c r="E26" s="39" t="str">
        <f>[4]ит.пр!E10</f>
        <v>СФО</v>
      </c>
      <c r="F26" s="39" t="str">
        <f>[4]ит.пр!F10</f>
        <v>Новосибирская, Болотное, МО</v>
      </c>
      <c r="G26" s="39"/>
      <c r="H26" s="42" t="str">
        <f>[4]ит.пр!H10</f>
        <v>Александров Ю.П</v>
      </c>
      <c r="I26" s="114"/>
      <c r="L26" s="17"/>
      <c r="M26" s="18"/>
      <c r="N26" s="17"/>
      <c r="O26" s="19"/>
      <c r="P26" s="36"/>
    </row>
    <row r="27" spans="1:16" ht="23.1" customHeight="1" thickBot="1">
      <c r="A27" s="174"/>
      <c r="B27" s="79" t="s">
        <v>10</v>
      </c>
      <c r="C27" s="100" t="str">
        <f>[4]ит.пр!C11</f>
        <v>ШАФРАНОВСКИЙ Иван Владимирович</v>
      </c>
      <c r="D27" s="43" t="str">
        <f>[4]ит.пр!D11</f>
        <v>14.10.04, 2ю</v>
      </c>
      <c r="E27" s="43" t="str">
        <f>[4]ит.пр!E11</f>
        <v>СФО</v>
      </c>
      <c r="F27" s="43" t="str">
        <f>[4]ит.пр!F11</f>
        <v>Иркутская, Иркутск, МО</v>
      </c>
      <c r="G27" s="43"/>
      <c r="H27" s="44" t="str">
        <f>[4]ит.пр!H11</f>
        <v>Пенькович Н.С.</v>
      </c>
      <c r="I27" s="11"/>
    </row>
    <row r="28" spans="1:16" ht="9.9499999999999993" customHeight="1" thickBot="1">
      <c r="A28" s="30"/>
      <c r="B28" s="12"/>
      <c r="C28" s="36"/>
      <c r="D28" s="16"/>
      <c r="E28" s="16"/>
      <c r="F28" s="17"/>
      <c r="G28" s="68"/>
      <c r="H28" s="20"/>
      <c r="I28" s="114"/>
      <c r="J28" s="113"/>
    </row>
    <row r="29" spans="1:16" ht="23.1" hidden="1" customHeight="1">
      <c r="A29" s="179" t="s">
        <v>29</v>
      </c>
      <c r="B29" s="73" t="s">
        <v>4</v>
      </c>
      <c r="C29" s="98" t="e">
        <f>[5]ит.пр!C6</f>
        <v>#N/A</v>
      </c>
      <c r="D29" s="40" t="e">
        <f>[5]ит.пр!D6</f>
        <v>#N/A</v>
      </c>
      <c r="E29" s="40" t="e">
        <f>[5]ит.пр!E6</f>
        <v>#N/A</v>
      </c>
      <c r="F29" s="40" t="e">
        <f>[5]ит.пр!F6</f>
        <v>#N/A</v>
      </c>
      <c r="G29" s="40"/>
      <c r="H29" s="41" t="e">
        <f>[5]ит.пр!H6</f>
        <v>#N/A</v>
      </c>
      <c r="I29" s="114"/>
      <c r="J29" s="113"/>
    </row>
    <row r="30" spans="1:16" ht="23.1" hidden="1" customHeight="1">
      <c r="A30" s="180"/>
      <c r="B30" s="78" t="s">
        <v>5</v>
      </c>
      <c r="C30" s="99" t="e">
        <f>[5]ит.пр!C7</f>
        <v>#N/A</v>
      </c>
      <c r="D30" s="39" t="e">
        <f>[5]ит.пр!D7</f>
        <v>#N/A</v>
      </c>
      <c r="E30" s="39" t="e">
        <f>[5]ит.пр!E7</f>
        <v>#N/A</v>
      </c>
      <c r="F30" s="39" t="e">
        <f>[5]ит.пр!F7</f>
        <v>#N/A</v>
      </c>
      <c r="G30" s="39"/>
      <c r="H30" s="42" t="e">
        <f>[5]ит.пр!H7</f>
        <v>#N/A</v>
      </c>
      <c r="I30" s="114"/>
      <c r="J30" s="113"/>
    </row>
    <row r="31" spans="1:16" ht="23.1" hidden="1" customHeight="1">
      <c r="A31" s="180"/>
      <c r="B31" s="78" t="s">
        <v>6</v>
      </c>
      <c r="C31" s="99" t="e">
        <f>[5]ит.пр!C8</f>
        <v>#N/A</v>
      </c>
      <c r="D31" s="39" t="e">
        <f>[5]ит.пр!D8</f>
        <v>#N/A</v>
      </c>
      <c r="E31" s="39" t="e">
        <f>[5]ит.пр!E8</f>
        <v>#N/A</v>
      </c>
      <c r="F31" s="39" t="e">
        <f>[5]ит.пр!F8</f>
        <v>#N/A</v>
      </c>
      <c r="G31" s="39"/>
      <c r="H31" s="42" t="e">
        <f>[5]ит.пр!H8</f>
        <v>#N/A</v>
      </c>
      <c r="I31" s="114"/>
      <c r="J31" s="113"/>
    </row>
    <row r="32" spans="1:16" ht="23.1" hidden="1" customHeight="1">
      <c r="A32" s="180"/>
      <c r="B32" s="78" t="s">
        <v>6</v>
      </c>
      <c r="C32" s="99" t="e">
        <f>[5]ит.пр!C9</f>
        <v>#N/A</v>
      </c>
      <c r="D32" s="39" t="e">
        <f>[5]ит.пр!D9</f>
        <v>#N/A</v>
      </c>
      <c r="E32" s="39" t="e">
        <f>[5]ит.пр!E9</f>
        <v>#N/A</v>
      </c>
      <c r="F32" s="39" t="e">
        <f>[5]ит.пр!F9</f>
        <v>#N/A</v>
      </c>
      <c r="G32" s="39"/>
      <c r="H32" s="42" t="e">
        <f>[5]ит.пр!H9</f>
        <v>#N/A</v>
      </c>
      <c r="I32" s="114"/>
    </row>
    <row r="33" spans="1:10" ht="23.1" hidden="1" customHeight="1">
      <c r="A33" s="180"/>
      <c r="B33" s="78" t="s">
        <v>10</v>
      </c>
      <c r="C33" s="99" t="e">
        <f>[5]ит.пр!C10</f>
        <v>#N/A</v>
      </c>
      <c r="D33" s="39" t="e">
        <f>[5]ит.пр!D10</f>
        <v>#N/A</v>
      </c>
      <c r="E33" s="39" t="e">
        <f>[5]ит.пр!E10</f>
        <v>#N/A</v>
      </c>
      <c r="F33" s="39" t="e">
        <f>[5]ит.пр!F10</f>
        <v>#N/A</v>
      </c>
      <c r="G33" s="39"/>
      <c r="H33" s="42" t="e">
        <f>[5]ит.пр!H10</f>
        <v>#N/A</v>
      </c>
      <c r="I33" s="114"/>
    </row>
    <row r="34" spans="1:10" ht="23.1" hidden="1" customHeight="1" thickBot="1">
      <c r="A34" s="181"/>
      <c r="B34" s="79" t="s">
        <v>10</v>
      </c>
      <c r="C34" s="100" t="e">
        <f>[5]ит.пр!C11</f>
        <v>#N/A</v>
      </c>
      <c r="D34" s="43" t="e">
        <f>[5]ит.пр!D11</f>
        <v>#N/A</v>
      </c>
      <c r="E34" s="43" t="e">
        <f>[5]ит.пр!E11</f>
        <v>#N/A</v>
      </c>
      <c r="F34" s="43" t="e">
        <f>[5]ит.пр!F11</f>
        <v>#N/A</v>
      </c>
      <c r="G34" s="43"/>
      <c r="H34" s="44" t="e">
        <f>[5]ит.пр!H11</f>
        <v>#N/A</v>
      </c>
      <c r="I34" s="114"/>
    </row>
    <row r="35" spans="1:10" ht="9.9499999999999993" hidden="1" customHeight="1" thickBot="1">
      <c r="A35" s="30"/>
      <c r="B35" s="12"/>
      <c r="C35" s="36"/>
      <c r="D35" s="16"/>
      <c r="E35" s="16"/>
      <c r="F35" s="17"/>
      <c r="G35" s="17"/>
      <c r="H35" s="20"/>
      <c r="I35" s="114"/>
      <c r="J35" s="113"/>
    </row>
    <row r="36" spans="1:10" ht="23.1" customHeight="1">
      <c r="A36" s="172" t="s">
        <v>30</v>
      </c>
      <c r="B36" s="73" t="s">
        <v>4</v>
      </c>
      <c r="C36" s="98" t="str">
        <f>[6]ит.пр!C6</f>
        <v>БУЛАТНИКОВ Илья Юрьевич</v>
      </c>
      <c r="D36" s="40" t="str">
        <f>[6]ит.пр!D6</f>
        <v>28.09.04, 3р</v>
      </c>
      <c r="E36" s="40" t="str">
        <f>[6]ит.пр!E6</f>
        <v>СФО</v>
      </c>
      <c r="F36" s="40" t="str">
        <f>[6]ит.пр!F6</f>
        <v>Кемеровская, Новокузнецк, ГБФСУ КО КСШОР № 2</v>
      </c>
      <c r="G36" s="40"/>
      <c r="H36" s="41" t="str">
        <f>[6]ит.пр!H6</f>
        <v xml:space="preserve"> Гранкин Е.В. Параскивопуло И.В.</v>
      </c>
      <c r="I36" s="114"/>
      <c r="J36" s="113"/>
    </row>
    <row r="37" spans="1:10" ht="23.1" customHeight="1">
      <c r="A37" s="173"/>
      <c r="B37" s="78" t="s">
        <v>5</v>
      </c>
      <c r="C37" s="99" t="str">
        <f>[6]ит.пр!C7</f>
        <v>ВАЛИВЕЦКИЙ Дмитрий Вадимович</v>
      </c>
      <c r="D37" s="39" t="str">
        <f>[6]ит.пр!D7</f>
        <v>11.05.04, 1ю</v>
      </c>
      <c r="E37" s="39" t="str">
        <f>[6]ит.пр!E7</f>
        <v>СФО</v>
      </c>
      <c r="F37" s="39" t="str">
        <f>[6]ит.пр!F7</f>
        <v>Иркутская, Братск, МО</v>
      </c>
      <c r="G37" s="39"/>
      <c r="H37" s="42" t="str">
        <f>[6]ит.пр!H7</f>
        <v>Никандров А.В. Гурьев В.П.</v>
      </c>
      <c r="I37" s="114"/>
      <c r="J37" s="113"/>
    </row>
    <row r="38" spans="1:10" ht="23.1" customHeight="1">
      <c r="A38" s="173"/>
      <c r="B38" s="78" t="s">
        <v>6</v>
      </c>
      <c r="C38" s="99" t="str">
        <f>[6]ит.пр!C8</f>
        <v xml:space="preserve">ФОМИН Артур Олегович </v>
      </c>
      <c r="D38" s="39" t="str">
        <f>[6]ит.пр!D8</f>
        <v>13.09.04, 2р</v>
      </c>
      <c r="E38" s="39" t="str">
        <f>[6]ит.пр!E8</f>
        <v>СФО</v>
      </c>
      <c r="F38" s="39" t="str">
        <f>[6]ит.пр!F8</f>
        <v>Новосибирская, Болотное, МО</v>
      </c>
      <c r="G38" s="39"/>
      <c r="H38" s="42" t="str">
        <f>[6]ит.пр!H8</f>
        <v>Александров Ю.П</v>
      </c>
      <c r="I38" s="114"/>
      <c r="J38" s="113"/>
    </row>
    <row r="39" spans="1:10" ht="23.1" customHeight="1">
      <c r="A39" s="173"/>
      <c r="B39" s="78" t="s">
        <v>6</v>
      </c>
      <c r="C39" s="99" t="str">
        <f>[6]ит.пр!C9</f>
        <v>БЕДЮШЕВ Тихон Алексеевич</v>
      </c>
      <c r="D39" s="39" t="str">
        <f>[6]ит.пр!D9</f>
        <v>29.03.04, 2ю</v>
      </c>
      <c r="E39" s="39" t="str">
        <f>[6]ит.пр!E9</f>
        <v>СФО</v>
      </c>
      <c r="F39" s="39" t="str">
        <f>[6]ит.пр!F9</f>
        <v>Р.Алтай, Чемальский, МО</v>
      </c>
      <c r="G39" s="39"/>
      <c r="H39" s="42" t="str">
        <f>[6]ит.пр!H9</f>
        <v>Соенов А.В.</v>
      </c>
      <c r="I39" s="31" t="s">
        <v>11</v>
      </c>
    </row>
    <row r="40" spans="1:10" ht="23.1" customHeight="1">
      <c r="A40" s="173"/>
      <c r="B40" s="78" t="s">
        <v>10</v>
      </c>
      <c r="C40" s="99" t="str">
        <f>[6]ит.пр!C10</f>
        <v>ИВАНОВ Александр Михайлович</v>
      </c>
      <c r="D40" s="39" t="str">
        <f>[6]ит.пр!D10</f>
        <v>15.08.04, 2ю</v>
      </c>
      <c r="E40" s="39" t="str">
        <f>[6]ит.пр!E10</f>
        <v>СФО</v>
      </c>
      <c r="F40" s="39" t="str">
        <f>[6]ит.пр!F10</f>
        <v>Кемеровская, Кемерово, МО</v>
      </c>
      <c r="G40" s="39"/>
      <c r="H40" s="42" t="str">
        <f>[6]ит.пр!H10</f>
        <v>Шиянов С.А.</v>
      </c>
      <c r="I40" s="114"/>
    </row>
    <row r="41" spans="1:10" ht="23.1" customHeight="1" thickBot="1">
      <c r="A41" s="174"/>
      <c r="B41" s="79" t="s">
        <v>10</v>
      </c>
      <c r="C41" s="100" t="str">
        <f>[6]ит.пр!C11</f>
        <v>САДОМСКИЙ Илья Вадимович</v>
      </c>
      <c r="D41" s="43" t="str">
        <f>[6]ит.пр!D11</f>
        <v>30.01.05, 2ю</v>
      </c>
      <c r="E41" s="43" t="str">
        <f>[6]ит.пр!E11</f>
        <v>СФО</v>
      </c>
      <c r="F41" s="43" t="str">
        <f>[6]ит.пр!F11</f>
        <v>Красноярский, Шарыпово, МО</v>
      </c>
      <c r="G41" s="43"/>
      <c r="H41" s="44" t="str">
        <f>[6]ит.пр!H11</f>
        <v>Ягонский А. А.</v>
      </c>
      <c r="I41" s="114"/>
    </row>
    <row r="42" spans="1:10" ht="9" customHeight="1" thickBot="1">
      <c r="B42" s="46"/>
      <c r="C42" s="47"/>
      <c r="D42" s="47"/>
      <c r="E42" s="48"/>
      <c r="F42" s="47"/>
      <c r="G42" s="69"/>
      <c r="H42" s="49"/>
      <c r="I42" s="114"/>
      <c r="J42" s="113"/>
    </row>
    <row r="43" spans="1:10" ht="23.1" hidden="1" customHeight="1">
      <c r="A43" s="172" t="s">
        <v>147</v>
      </c>
      <c r="B43" s="73" t="s">
        <v>4</v>
      </c>
      <c r="C43" s="98" t="str">
        <f>[7]ит.пр!C6</f>
        <v>АРТЮХОВ Никита Дмитриевич</v>
      </c>
      <c r="D43" s="40" t="str">
        <f>[7]ит.пр!D6</f>
        <v>13.01.04, 1ю</v>
      </c>
      <c r="E43" s="40" t="str">
        <f>[7]ит.пр!E6</f>
        <v>СФО</v>
      </c>
      <c r="F43" s="40" t="str">
        <f>[7]ит.пр!F6</f>
        <v>Новосибирская, Новосибирск, МО</v>
      </c>
      <c r="G43" s="40"/>
      <c r="H43" s="41" t="str">
        <f>[7]ит.пр!H6</f>
        <v>Корюкин О.Н.</v>
      </c>
      <c r="I43" s="114"/>
      <c r="J43" s="113"/>
    </row>
    <row r="44" spans="1:10" ht="23.1" hidden="1" customHeight="1">
      <c r="A44" s="173"/>
      <c r="B44" s="78" t="s">
        <v>5</v>
      </c>
      <c r="C44" s="99" t="str">
        <f>[7]ит.пр!C7</f>
        <v>ЯНЫШЕВСКИЙ Андрей Александрович</v>
      </c>
      <c r="D44" s="39" t="str">
        <f>[7]ит.пр!D7</f>
        <v>18.05.04, 2ю</v>
      </c>
      <c r="E44" s="39" t="str">
        <f>[7]ит.пр!E7</f>
        <v>СФО</v>
      </c>
      <c r="F44" s="39" t="str">
        <f>[7]ит.пр!F7</f>
        <v>Кемеровская, Шерегеш, МО</v>
      </c>
      <c r="G44" s="39"/>
      <c r="H44" s="42" t="str">
        <f>[7]ит.пр!H7</f>
        <v>Созыгашев В.Г.</v>
      </c>
      <c r="I44" s="114"/>
      <c r="J44" s="113"/>
    </row>
    <row r="45" spans="1:10" ht="23.1" hidden="1" customHeight="1">
      <c r="A45" s="173"/>
      <c r="B45" s="78" t="s">
        <v>6</v>
      </c>
      <c r="C45" s="99" t="str">
        <f>[7]ит.пр!C8</f>
        <v>ЛЫСКОВ Захар Сергеевич</v>
      </c>
      <c r="D45" s="39" t="str">
        <f>[7]ит.пр!D8</f>
        <v>08.06.04, 1ю</v>
      </c>
      <c r="E45" s="39" t="str">
        <f>[7]ит.пр!E8</f>
        <v>СФО</v>
      </c>
      <c r="F45" s="39" t="str">
        <f>[7]ит.пр!F8</f>
        <v>Кемеровская, Прокопьевск, МБОУ ДО "ДЮСШ №3"</v>
      </c>
      <c r="G45" s="39"/>
      <c r="H45" s="42" t="str">
        <f>[7]ит.пр!H8</f>
        <v>Баглаев В. Г.</v>
      </c>
      <c r="I45" s="114"/>
      <c r="J45" s="113"/>
    </row>
    <row r="46" spans="1:10" ht="23.1" hidden="1" customHeight="1">
      <c r="A46" s="173"/>
      <c r="B46" s="78" t="s">
        <v>6</v>
      </c>
      <c r="C46" s="99" t="str">
        <f>[7]ит.пр!C9</f>
        <v>КИРИН Артем Игоревич</v>
      </c>
      <c r="D46" s="39" t="str">
        <f>[7]ит.пр!D9</f>
        <v>14.06.04, 1ю</v>
      </c>
      <c r="E46" s="39" t="str">
        <f>[7]ит.пр!E9</f>
        <v>СФО</v>
      </c>
      <c r="F46" s="39" t="str">
        <f>[7]ит.пр!F9</f>
        <v>Новосибирская, Новосибирск, МО</v>
      </c>
      <c r="G46" s="39"/>
      <c r="H46" s="42" t="str">
        <f>[7]ит.пр!H9</f>
        <v>Калугин А.Ю</v>
      </c>
      <c r="I46" s="114"/>
    </row>
    <row r="47" spans="1:10" ht="23.1" hidden="1" customHeight="1">
      <c r="A47" s="173"/>
      <c r="B47" s="78" t="s">
        <v>10</v>
      </c>
      <c r="C47" s="99" t="str">
        <f>[7]ит.пр!C10</f>
        <v>ЕФИШЕВ Андрей Николаевич</v>
      </c>
      <c r="D47" s="39" t="str">
        <f>[7]ит.пр!D10</f>
        <v>26.11.04, 1ю</v>
      </c>
      <c r="E47" s="39" t="str">
        <f>[7]ит.пр!E10</f>
        <v>СФО</v>
      </c>
      <c r="F47" s="39" t="str">
        <f>[7]ит.пр!F10</f>
        <v>Алтайский, Шипуново, МО</v>
      </c>
      <c r="G47" s="39"/>
      <c r="H47" s="42" t="str">
        <f>[7]ит.пр!H10</f>
        <v>Шаталов В.Н., Быков Р.</v>
      </c>
      <c r="I47" s="114"/>
    </row>
    <row r="48" spans="1:10" ht="23.1" hidden="1" customHeight="1" thickBot="1">
      <c r="A48" s="174"/>
      <c r="B48" s="101" t="s">
        <v>10</v>
      </c>
      <c r="C48" s="100" t="str">
        <f>[7]ит.пр!C11</f>
        <v>МОРДОВИН Андрей Сергеевич</v>
      </c>
      <c r="D48" s="43" t="str">
        <f>[7]ит.пр!D11</f>
        <v>23.11.04, 3р</v>
      </c>
      <c r="E48" s="43" t="str">
        <f>[7]ит.пр!E11</f>
        <v>СФО</v>
      </c>
      <c r="F48" s="43" t="str">
        <f>[7]ит.пр!F11</f>
        <v>Р.Алтай, Майминский, МО</v>
      </c>
      <c r="G48" s="43"/>
      <c r="H48" s="44" t="str">
        <f>[7]ит.пр!H11</f>
        <v>С.Н. Мордовин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68"/>
      <c r="H49" s="22"/>
      <c r="I49" s="114"/>
      <c r="J49" s="113"/>
    </row>
    <row r="50" spans="1:10" ht="23.1" customHeight="1">
      <c r="A50" s="179" t="s">
        <v>148</v>
      </c>
      <c r="B50" s="73" t="s">
        <v>4</v>
      </c>
      <c r="C50" s="98" t="e">
        <f>[8]ит.пр!C6</f>
        <v>#N/A</v>
      </c>
      <c r="D50" s="40" t="e">
        <f>[8]ит.пр!D6</f>
        <v>#N/A</v>
      </c>
      <c r="E50" s="40" t="e">
        <f>[8]ит.пр!E6</f>
        <v>#N/A</v>
      </c>
      <c r="F50" s="40" t="e">
        <f>[8]ит.пр!F6</f>
        <v>#N/A</v>
      </c>
      <c r="G50" s="40"/>
      <c r="H50" s="41" t="e">
        <f>[8]ит.пр!H6</f>
        <v>#N/A</v>
      </c>
      <c r="I50" s="114"/>
      <c r="J50" s="113"/>
    </row>
    <row r="51" spans="1:10" ht="23.1" customHeight="1">
      <c r="A51" s="180"/>
      <c r="B51" s="78" t="s">
        <v>5</v>
      </c>
      <c r="C51" s="99" t="e">
        <f>[8]ит.пр!C7</f>
        <v>#N/A</v>
      </c>
      <c r="D51" s="39" t="e">
        <f>[8]ит.пр!D7</f>
        <v>#N/A</v>
      </c>
      <c r="E51" s="39" t="e">
        <f>[8]ит.пр!E7</f>
        <v>#N/A</v>
      </c>
      <c r="F51" s="39" t="e">
        <f>[8]ит.пр!F7</f>
        <v>#N/A</v>
      </c>
      <c r="G51" s="39"/>
      <c r="H51" s="42" t="e">
        <f>[8]ит.пр!H7</f>
        <v>#N/A</v>
      </c>
      <c r="I51" s="114"/>
      <c r="J51" s="113"/>
    </row>
    <row r="52" spans="1:10" ht="23.1" customHeight="1">
      <c r="A52" s="180"/>
      <c r="B52" s="78" t="s">
        <v>6</v>
      </c>
      <c r="C52" s="99" t="e">
        <f>[8]ит.пр!C8</f>
        <v>#N/A</v>
      </c>
      <c r="D52" s="39" t="e">
        <f>[8]ит.пр!D8</f>
        <v>#N/A</v>
      </c>
      <c r="E52" s="39" t="e">
        <f>[8]ит.пр!E8</f>
        <v>#N/A</v>
      </c>
      <c r="F52" s="39" t="e">
        <f>[8]ит.пр!F8</f>
        <v>#N/A</v>
      </c>
      <c r="G52" s="39"/>
      <c r="H52" s="42" t="e">
        <f>[8]ит.пр!H8</f>
        <v>#N/A</v>
      </c>
      <c r="I52" s="114"/>
      <c r="J52" s="113"/>
    </row>
    <row r="53" spans="1:10" ht="23.1" customHeight="1">
      <c r="A53" s="180"/>
      <c r="B53" s="78" t="s">
        <v>6</v>
      </c>
      <c r="C53" s="99" t="e">
        <f>[8]ит.пр!C9</f>
        <v>#N/A</v>
      </c>
      <c r="D53" s="39" t="e">
        <f>[8]ит.пр!D9</f>
        <v>#N/A</v>
      </c>
      <c r="E53" s="39" t="e">
        <f>[8]ит.пр!E9</f>
        <v>#N/A</v>
      </c>
      <c r="F53" s="39" t="e">
        <f>[8]ит.пр!F9</f>
        <v>#N/A</v>
      </c>
      <c r="G53" s="39"/>
      <c r="H53" s="42" t="e">
        <f>[8]ит.пр!H9</f>
        <v>#N/A</v>
      </c>
      <c r="I53" s="114"/>
    </row>
    <row r="54" spans="1:10" ht="23.1" customHeight="1">
      <c r="A54" s="180"/>
      <c r="B54" s="78" t="s">
        <v>10</v>
      </c>
      <c r="C54" s="99" t="e">
        <f>[8]ит.пр!C10</f>
        <v>#N/A</v>
      </c>
      <c r="D54" s="39" t="e">
        <f>[8]ит.пр!D10</f>
        <v>#N/A</v>
      </c>
      <c r="E54" s="39" t="e">
        <f>[8]ит.пр!E10</f>
        <v>#N/A</v>
      </c>
      <c r="F54" s="39" t="e">
        <f>[8]ит.пр!F10</f>
        <v>#N/A</v>
      </c>
      <c r="G54" s="39"/>
      <c r="H54" s="42" t="e">
        <f>[8]ит.пр!H10</f>
        <v>#N/A</v>
      </c>
      <c r="I54" s="114"/>
    </row>
    <row r="55" spans="1:10" ht="23.1" customHeight="1" thickBot="1">
      <c r="A55" s="181"/>
      <c r="B55" s="79" t="s">
        <v>10</v>
      </c>
      <c r="C55" s="100" t="e">
        <f>[8]ит.пр!C11</f>
        <v>#N/A</v>
      </c>
      <c r="D55" s="43" t="e">
        <f>[8]ит.пр!D11</f>
        <v>#N/A</v>
      </c>
      <c r="E55" s="43" t="e">
        <f>[8]ит.пр!E11</f>
        <v>#N/A</v>
      </c>
      <c r="F55" s="43" t="e">
        <f>[8]ит.пр!F11</f>
        <v>#N/A</v>
      </c>
      <c r="G55" s="43"/>
      <c r="H55" s="44" t="e">
        <f>[8]ит.пр!H11</f>
        <v>#N/A</v>
      </c>
      <c r="I55" s="11"/>
    </row>
    <row r="56" spans="1:10" ht="11.45" customHeight="1" thickBot="1">
      <c r="B56" s="46"/>
      <c r="C56" s="47"/>
      <c r="D56" s="47"/>
      <c r="E56" s="48"/>
      <c r="F56" s="47"/>
      <c r="G56" s="69"/>
      <c r="H56" s="49"/>
      <c r="I56" s="114"/>
      <c r="J56" s="113"/>
    </row>
    <row r="57" spans="1:10" ht="23.1" hidden="1" customHeight="1">
      <c r="A57" s="179" t="s">
        <v>149</v>
      </c>
      <c r="B57" s="73" t="s">
        <v>4</v>
      </c>
      <c r="C57" s="98" t="str">
        <f>[9]ит.пр!C6</f>
        <v xml:space="preserve">ДЖАББОРОВ Илхомиддин </v>
      </c>
      <c r="D57" s="40" t="str">
        <f>[9]ит.пр!D6</f>
        <v>12.02.04, 2р</v>
      </c>
      <c r="E57" s="40" t="str">
        <f>[9]ит.пр!E6</f>
        <v>СФО</v>
      </c>
      <c r="F57" s="40" t="str">
        <f>[9]ит.пр!F6</f>
        <v>Новосибирская, Новосибирск, МО</v>
      </c>
      <c r="G57" s="40"/>
      <c r="H57" s="41" t="str">
        <f>[9]ит.пр!H6</f>
        <v>Капенкин А.В</v>
      </c>
      <c r="I57" s="114"/>
      <c r="J57" s="113"/>
    </row>
    <row r="58" spans="1:10" ht="23.1" hidden="1" customHeight="1">
      <c r="A58" s="180"/>
      <c r="B58" s="78" t="s">
        <v>5</v>
      </c>
      <c r="C58" s="99" t="str">
        <f>[9]ит.пр!C7</f>
        <v>ЕЛОХОВ Максим Вадимович</v>
      </c>
      <c r="D58" s="39" t="str">
        <f>[9]ит.пр!D7</f>
        <v>03.06.04, 1ю</v>
      </c>
      <c r="E58" s="39" t="str">
        <f>[9]ит.пр!E7</f>
        <v>СФО</v>
      </c>
      <c r="F58" s="39" t="str">
        <f>[9]ит.пр!F7</f>
        <v>Томская, Северск</v>
      </c>
      <c r="G58" s="39"/>
      <c r="H58" s="42" t="str">
        <f>[9]ит.пр!H7</f>
        <v>Вышегородцев ДЕ Фокин АА</v>
      </c>
      <c r="I58" s="114"/>
      <c r="J58" s="113"/>
    </row>
    <row r="59" spans="1:10" ht="23.1" hidden="1" customHeight="1">
      <c r="A59" s="180"/>
      <c r="B59" s="78" t="s">
        <v>6</v>
      </c>
      <c r="C59" s="99" t="str">
        <f>[9]ит.пр!C8</f>
        <v>БАКТЫКБЕК  Уулу Эржан</v>
      </c>
      <c r="D59" s="39" t="str">
        <f>[9]ит.пр!D8</f>
        <v>02.01.04, 3р</v>
      </c>
      <c r="E59" s="39" t="str">
        <f>[9]ит.пр!E8</f>
        <v>СФО</v>
      </c>
      <c r="F59" s="39" t="str">
        <f>[9]ит.пр!F8</f>
        <v>Кемеровская, Новокузнецк, ГБФСУ КО КСШОР № 2</v>
      </c>
      <c r="G59" s="39"/>
      <c r="H59" s="42" t="str">
        <f>[9]ит.пр!H8</f>
        <v>Кызлаков Л.А.</v>
      </c>
      <c r="I59" s="114"/>
      <c r="J59" s="113"/>
    </row>
    <row r="60" spans="1:10" ht="23.1" hidden="1" customHeight="1">
      <c r="A60" s="180"/>
      <c r="B60" s="78" t="s">
        <v>6</v>
      </c>
      <c r="C60" s="99" t="str">
        <f>[9]ит.пр!C9</f>
        <v>ЗАЙЦЕВ Кирилл Константинович</v>
      </c>
      <c r="D60" s="39" t="str">
        <f>[9]ит.пр!D9</f>
        <v>02.02.04, 1ю</v>
      </c>
      <c r="E60" s="39" t="str">
        <f>[9]ит.пр!E9</f>
        <v>СФО</v>
      </c>
      <c r="F60" s="39" t="str">
        <f>[9]ит.пр!F9</f>
        <v>Красноярский, Бородино, МО</v>
      </c>
      <c r="G60" s="39"/>
      <c r="H60" s="42" t="str">
        <f>[9]ит.пр!H9</f>
        <v>Постоев С. А.</v>
      </c>
      <c r="I60" s="114"/>
    </row>
    <row r="61" spans="1:10" ht="23.1" hidden="1" customHeight="1">
      <c r="A61" s="180"/>
      <c r="B61" s="78" t="s">
        <v>10</v>
      </c>
      <c r="C61" s="99" t="str">
        <f>[9]ит.пр!C10</f>
        <v>ТОМЫШЕВ Данил Иванович</v>
      </c>
      <c r="D61" s="39" t="str">
        <f>[9]ит.пр!D10</f>
        <v>03.04.04, 1ю</v>
      </c>
      <c r="E61" s="39" t="str">
        <f>[9]ит.пр!E10</f>
        <v>СФО</v>
      </c>
      <c r="F61" s="39" t="str">
        <f>[9]ит.пр!F10</f>
        <v>Р.Алтай, Усть-Коксинский, МО</v>
      </c>
      <c r="G61" s="39"/>
      <c r="H61" s="42" t="str">
        <f>[9]ит.пр!H10</f>
        <v>Черепанов В.А.</v>
      </c>
      <c r="I61" s="114"/>
    </row>
    <row r="62" spans="1:10" ht="23.1" hidden="1" customHeight="1" thickBot="1">
      <c r="A62" s="181"/>
      <c r="B62" s="79" t="s">
        <v>10</v>
      </c>
      <c r="C62" s="100" t="str">
        <f>[9]ит.пр!C11</f>
        <v>ДЁМКИН Дмитрий Андреевич</v>
      </c>
      <c r="D62" s="43" t="str">
        <f>[9]ит.пр!D11</f>
        <v>18.03.04, 1ю</v>
      </c>
      <c r="E62" s="43" t="str">
        <f>[9]ит.пр!E11</f>
        <v>СФО</v>
      </c>
      <c r="F62" s="43" t="str">
        <f>[9]ит.пр!F11</f>
        <v>Алтайский, Барнаул, СС</v>
      </c>
      <c r="G62" s="43"/>
      <c r="H62" s="44" t="str">
        <f>[9]ит.пр!H11</f>
        <v>Захаров А.В., Пушилина Ю.С.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68"/>
      <c r="H63" s="22"/>
      <c r="I63" s="114"/>
      <c r="J63" s="113"/>
    </row>
    <row r="64" spans="1:10" ht="23.1" customHeight="1">
      <c r="A64" s="182" t="s">
        <v>150</v>
      </c>
      <c r="B64" s="73" t="s">
        <v>4</v>
      </c>
      <c r="C64" s="98" t="str">
        <f>[10]ит.пр!C6</f>
        <v>ТЕРСКИХ Олег Дмитриевич</v>
      </c>
      <c r="D64" s="40" t="str">
        <f>[10]ит.пр!D6</f>
        <v>27.02.04, 1ю</v>
      </c>
      <c r="E64" s="40" t="str">
        <f>[10]ит.пр!E6</f>
        <v>СФО</v>
      </c>
      <c r="F64" s="40" t="str">
        <f>[10]ит.пр!F6</f>
        <v>Алтайский, Барнаул, СС</v>
      </c>
      <c r="G64" s="40"/>
      <c r="H64" s="41" t="str">
        <f>[10]ит.пр!H6</f>
        <v>Сбитнев В.Н.</v>
      </c>
      <c r="I64" s="114"/>
      <c r="J64" s="113"/>
    </row>
    <row r="65" spans="1:10" ht="23.1" customHeight="1">
      <c r="A65" s="183"/>
      <c r="B65" s="78" t="s">
        <v>5</v>
      </c>
      <c r="C65" s="99" t="str">
        <f>[10]ит.пр!C7</f>
        <v xml:space="preserve">КОШЕЛЕВ Даниил Петрович </v>
      </c>
      <c r="D65" s="39" t="str">
        <f>[10]ит.пр!D7</f>
        <v>18.04.04, 2р</v>
      </c>
      <c r="E65" s="39" t="str">
        <f>[10]ит.пр!E7</f>
        <v>СФО</v>
      </c>
      <c r="F65" s="39" t="str">
        <f>[10]ит.пр!F7</f>
        <v>Новосибирская, Новосибирск, МО</v>
      </c>
      <c r="G65" s="39"/>
      <c r="H65" s="42" t="str">
        <f>[10]ит.пр!H7</f>
        <v>Мордвинов А.И</v>
      </c>
      <c r="I65" s="114"/>
      <c r="J65" s="113"/>
    </row>
    <row r="66" spans="1:10" ht="23.1" customHeight="1">
      <c r="A66" s="183"/>
      <c r="B66" s="78" t="s">
        <v>6</v>
      </c>
      <c r="C66" s="99" t="str">
        <f>[10]ит.пр!C8</f>
        <v>ЗАХАРОВ Александр Андреевич</v>
      </c>
      <c r="D66" s="39" t="str">
        <f>[10]ит.пр!D8</f>
        <v>30.06.04, 2р</v>
      </c>
      <c r="E66" s="39" t="str">
        <f>[10]ит.пр!E8</f>
        <v>СФО</v>
      </c>
      <c r="F66" s="39" t="str">
        <f>[10]ит.пр!F8</f>
        <v>Новосибирская, Новосибирск, МО</v>
      </c>
      <c r="G66" s="39"/>
      <c r="H66" s="42" t="str">
        <f>[10]ит.пр!H8</f>
        <v>Мордвинов А.И Любаев А.А</v>
      </c>
      <c r="I66" s="114"/>
      <c r="J66" s="113"/>
    </row>
    <row r="67" spans="1:10" ht="23.1" customHeight="1">
      <c r="A67" s="183"/>
      <c r="B67" s="78" t="s">
        <v>6</v>
      </c>
      <c r="C67" s="99" t="str">
        <f>[10]ит.пр!C9</f>
        <v>АРАПОВ Иван Николаевич</v>
      </c>
      <c r="D67" s="39" t="str">
        <f>[10]ит.пр!D9</f>
        <v>14.04.05, 1ю</v>
      </c>
      <c r="E67" s="39" t="str">
        <f>[10]ит.пр!E9</f>
        <v>СФО</v>
      </c>
      <c r="F67" s="39" t="str">
        <f>[10]ит.пр!F9</f>
        <v>Алтайский, Бийск, МС</v>
      </c>
      <c r="G67" s="39"/>
      <c r="H67" s="42" t="str">
        <f>[10]ит.пр!H9</f>
        <v>Шалюта П.В., Паринова Т.В.</v>
      </c>
      <c r="I67" s="114"/>
    </row>
    <row r="68" spans="1:10" ht="23.1" customHeight="1">
      <c r="A68" s="183"/>
      <c r="B68" s="78" t="s">
        <v>10</v>
      </c>
      <c r="C68" s="99" t="str">
        <f>[10]ит.пр!C10</f>
        <v>ТАРАСКИН Артём Игоревич</v>
      </c>
      <c r="D68" s="39" t="str">
        <f>[10]ит.пр!D10</f>
        <v>14.01.04, 3р</v>
      </c>
      <c r="E68" s="39" t="str">
        <f>[10]ит.пр!E10</f>
        <v>СФО</v>
      </c>
      <c r="F68" s="39" t="str">
        <f>[10]ит.пр!F10</f>
        <v>Кемеровская, Новокузнецк, ГБФСУ КО КСШОР № 3</v>
      </c>
      <c r="G68" s="39"/>
      <c r="H68" s="42" t="str">
        <f>[10]ит.пр!H10</f>
        <v xml:space="preserve"> Гранкин Е.В. Параскивопуло И.В.</v>
      </c>
      <c r="I68" s="114"/>
    </row>
    <row r="69" spans="1:10" ht="25.5" customHeight="1" thickBot="1">
      <c r="A69" s="184"/>
      <c r="B69" s="79" t="s">
        <v>10</v>
      </c>
      <c r="C69" s="100" t="str">
        <f>[10]ит.пр!C11</f>
        <v>ЗАБРОДИН Глеб Павлович</v>
      </c>
      <c r="D69" s="43" t="str">
        <f>[10]ит.пр!D11</f>
        <v>10.01.04, 1ю</v>
      </c>
      <c r="E69" s="43" t="str">
        <f>[10]ит.пр!E11</f>
        <v>СФО</v>
      </c>
      <c r="F69" s="43" t="str">
        <f>[10]ит.пр!F11</f>
        <v>Красноярский, Бородино, МО</v>
      </c>
      <c r="G69" s="43"/>
      <c r="H69" s="44" t="str">
        <f>[10]ит.пр!H11</f>
        <v>Постоев С. А.</v>
      </c>
      <c r="I69" s="11"/>
    </row>
    <row r="70" spans="1:10" ht="23.1" customHeight="1" thickBot="1">
      <c r="A70" s="1"/>
      <c r="B70" s="45"/>
      <c r="C70" s="10"/>
      <c r="D70" s="10"/>
      <c r="E70" s="26"/>
      <c r="F70" s="10"/>
      <c r="G70" s="70"/>
      <c r="H70" s="21"/>
      <c r="I70" s="114"/>
      <c r="J70" s="113"/>
    </row>
    <row r="71" spans="1:10" ht="23.1" hidden="1" customHeight="1">
      <c r="A71" s="185" t="s">
        <v>151</v>
      </c>
      <c r="B71" s="73" t="s">
        <v>4</v>
      </c>
      <c r="C71" s="97" t="str">
        <f>[11]ит.пр!C6</f>
        <v>МЕСАР Вацлав Эдуардович</v>
      </c>
      <c r="D71" s="51" t="str">
        <f>[11]ит.пр!D6</f>
        <v>18.03.04, 1ю</v>
      </c>
      <c r="E71" s="51" t="str">
        <f>[11]ит.пр!E6</f>
        <v>СФО</v>
      </c>
      <c r="F71" s="51" t="str">
        <f>[11]ит.пр!F6</f>
        <v>Красноярский, Бородино, МО</v>
      </c>
      <c r="G71" s="51"/>
      <c r="H71" s="52" t="str">
        <f>[11]ит.пр!H6</f>
        <v>Постоев С. А.</v>
      </c>
      <c r="I71" s="114"/>
      <c r="J71" s="113"/>
    </row>
    <row r="72" spans="1:10" ht="23.1" hidden="1" customHeight="1">
      <c r="A72" s="186"/>
      <c r="B72" s="78" t="s">
        <v>5</v>
      </c>
      <c r="C72" s="111" t="str">
        <f>[11]ит.пр!C7</f>
        <v>БОРОДИН Никита Игоревич</v>
      </c>
      <c r="D72" s="107" t="str">
        <f>[11]ит.пр!D7</f>
        <v>15.01.04, 1ю</v>
      </c>
      <c r="E72" s="107" t="str">
        <f>[11]ит.пр!E7</f>
        <v>СФО</v>
      </c>
      <c r="F72" s="107" t="str">
        <f>[11]ит.пр!F7</f>
        <v>Алтайский, Барнаул, МС</v>
      </c>
      <c r="G72" s="107"/>
      <c r="H72" s="108" t="str">
        <f>[11]ит.пр!H7</f>
        <v>Вялых В.А., Внуковский А.Е.</v>
      </c>
      <c r="I72" s="114"/>
      <c r="J72" s="113"/>
    </row>
    <row r="73" spans="1:10" ht="23.1" hidden="1" customHeight="1">
      <c r="A73" s="186"/>
      <c r="B73" s="78" t="s">
        <v>6</v>
      </c>
      <c r="C73" s="111" t="str">
        <f>[11]ит.пр!C8</f>
        <v>РАССОЛОВ Егор Романович</v>
      </c>
      <c r="D73" s="107" t="str">
        <f>[11]ит.пр!D8</f>
        <v>04.05.04, 3р</v>
      </c>
      <c r="E73" s="107" t="str">
        <f>[11]ит.пр!E8</f>
        <v>СФО</v>
      </c>
      <c r="F73" s="107" t="str">
        <f>[11]ит.пр!F8</f>
        <v>Кемеровская, Новокузнецк, ГБФСУ КО КСШОР № 8</v>
      </c>
      <c r="G73" s="107"/>
      <c r="H73" s="108" t="str">
        <f>[11]ит.пр!H8</f>
        <v xml:space="preserve"> Гранкин Е.В. Параскивопуло И.В.</v>
      </c>
      <c r="I73" s="114"/>
      <c r="J73" s="113"/>
    </row>
    <row r="74" spans="1:10" ht="23.1" hidden="1" customHeight="1">
      <c r="A74" s="186"/>
      <c r="B74" s="78" t="s">
        <v>6</v>
      </c>
      <c r="C74" s="111" t="str">
        <f>[11]ит.пр!C9</f>
        <v>КРУТИЛИН Антон Сергеевич</v>
      </c>
      <c r="D74" s="107" t="str">
        <f>[11]ит.пр!D9</f>
        <v>25.03.05, 2р</v>
      </c>
      <c r="E74" s="107" t="str">
        <f>[11]ит.пр!E9</f>
        <v>СФО</v>
      </c>
      <c r="F74" s="107" t="str">
        <f>[11]ит.пр!F9</f>
        <v>Алтайский, Заринск, МС</v>
      </c>
      <c r="G74" s="107"/>
      <c r="H74" s="108" t="str">
        <f>[11]ит.пр!H9</f>
        <v>Блинов А. В.,  Зайцев В. С.</v>
      </c>
      <c r="I74" s="114"/>
    </row>
    <row r="75" spans="1:10" ht="23.1" hidden="1" customHeight="1">
      <c r="A75" s="186"/>
      <c r="B75" s="78" t="s">
        <v>10</v>
      </c>
      <c r="C75" s="111" t="str">
        <f>[11]ит.пр!C10</f>
        <v xml:space="preserve">ПИВОВАРОВ Егор Сергеевич </v>
      </c>
      <c r="D75" s="107" t="str">
        <f>[11]ит.пр!D10</f>
        <v>05.08.04, 1ю</v>
      </c>
      <c r="E75" s="107" t="str">
        <f>[11]ит.пр!E10</f>
        <v>СФО</v>
      </c>
      <c r="F75" s="107" t="str">
        <f>[11]ит.пр!F10</f>
        <v>Новосибирская, Новосибирск, МО</v>
      </c>
      <c r="G75" s="107"/>
      <c r="H75" s="108" t="str">
        <f>[11]ит.пр!H10</f>
        <v>Вяткин В.В</v>
      </c>
      <c r="I75" s="114"/>
    </row>
    <row r="76" spans="1:10" ht="23.1" hidden="1" customHeight="1" thickBot="1">
      <c r="A76" s="187"/>
      <c r="B76" s="79" t="s">
        <v>5</v>
      </c>
      <c r="C76" s="112" t="str">
        <f>[11]ит.пр!C11</f>
        <v>ЕРШОВ Филипп Владимирович</v>
      </c>
      <c r="D76" s="109" t="str">
        <f>[11]ит.пр!D11</f>
        <v>15.05.04, 2ю</v>
      </c>
      <c r="E76" s="109" t="str">
        <f>[11]ит.пр!E11</f>
        <v>СФО</v>
      </c>
      <c r="F76" s="109" t="str">
        <f>[11]ит.пр!F11</f>
        <v>Кемеровская, Таштагол, МО</v>
      </c>
      <c r="G76" s="109"/>
      <c r="H76" s="110" t="str">
        <f>[11]ит.пр!H11</f>
        <v>Пахомов А.М.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11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113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'1стр'!F55</f>
        <v>Д.Е. Вышегородцев</v>
      </c>
      <c r="G79" s="24"/>
      <c r="H79" s="6"/>
      <c r="I79" s="114"/>
      <c r="J79" s="113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/Северск/</v>
      </c>
      <c r="G80" s="23"/>
      <c r="H80" s="7"/>
      <c r="I80" s="114"/>
      <c r="J80" s="113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С.Н. Мордовин</v>
      </c>
      <c r="G81" s="24"/>
      <c r="H81" s="6"/>
      <c r="I81" s="114"/>
    </row>
    <row r="82" spans="1:19" ht="23.1" customHeight="1">
      <c r="C82" s="1"/>
      <c r="F82" t="str">
        <f>[1]реквизиты!$G$9</f>
        <v>/ Р.Алтай /</v>
      </c>
      <c r="H82" s="7"/>
      <c r="I82" s="114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9</v>
      </c>
    </row>
  </sheetData>
  <mergeCells count="32">
    <mergeCell ref="A50:A55"/>
    <mergeCell ref="A57:A62"/>
    <mergeCell ref="A64:A69"/>
    <mergeCell ref="A71:A76"/>
    <mergeCell ref="A15:A20"/>
    <mergeCell ref="I18:I19"/>
    <mergeCell ref="A22:A27"/>
    <mergeCell ref="A29:A34"/>
    <mergeCell ref="A36:A41"/>
    <mergeCell ref="A43:A48"/>
    <mergeCell ref="J14:J15"/>
    <mergeCell ref="F6:F7"/>
    <mergeCell ref="G6:G7"/>
    <mergeCell ref="H6:H7"/>
    <mergeCell ref="I6:I7"/>
    <mergeCell ref="J8:J9"/>
    <mergeCell ref="I10:I11"/>
    <mergeCell ref="J10:J11"/>
    <mergeCell ref="I12:I13"/>
    <mergeCell ref="J12:J13"/>
    <mergeCell ref="A8:A13"/>
    <mergeCell ref="I8:I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</mergeCells>
  <conditionalFormatting sqref="G21 G28 G70 G35 G42 G49 G56 G63">
    <cfRule type="cellIs" dxfId="6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3" zoomScaleNormal="100" workbookViewId="0">
      <selection activeCell="C9" sqref="C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7.2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10" ht="45" customHeight="1">
      <c r="A3" s="191" t="s">
        <v>71</v>
      </c>
      <c r="B3" s="191"/>
      <c r="C3" s="191"/>
      <c r="D3" s="191"/>
      <c r="E3" s="191"/>
      <c r="F3" s="191"/>
      <c r="G3" s="191"/>
      <c r="H3" s="191"/>
      <c r="I3" s="191"/>
    </row>
    <row r="4" spans="1:10" ht="16.5" customHeight="1" thickBot="1">
      <c r="A4" s="170" t="s">
        <v>72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/>
      <c r="H6" s="160" t="s">
        <v>3</v>
      </c>
      <c r="I6" s="162"/>
    </row>
    <row r="7" spans="1:10" ht="13.5" customHeight="1" thickBot="1">
      <c r="B7" s="166"/>
      <c r="C7" s="168"/>
      <c r="D7" s="168"/>
      <c r="E7" s="168"/>
      <c r="F7" s="168"/>
      <c r="G7" s="159"/>
      <c r="H7" s="161"/>
      <c r="I7" s="162"/>
    </row>
    <row r="8" spans="1:10" ht="24" customHeight="1">
      <c r="A8" s="179" t="s">
        <v>32</v>
      </c>
      <c r="B8" s="34" t="s">
        <v>4</v>
      </c>
      <c r="C8" s="40" t="s">
        <v>132</v>
      </c>
      <c r="D8" s="40" t="s">
        <v>83</v>
      </c>
      <c r="E8" s="40" t="s">
        <v>75</v>
      </c>
      <c r="F8" s="40" t="s">
        <v>101</v>
      </c>
      <c r="G8" s="40"/>
      <c r="H8" s="41" t="s">
        <v>102</v>
      </c>
      <c r="I8" s="137"/>
      <c r="J8" s="138"/>
    </row>
    <row r="9" spans="1:10" ht="24" customHeight="1">
      <c r="A9" s="180"/>
      <c r="B9" s="103" t="s">
        <v>5</v>
      </c>
      <c r="C9" s="39" t="s">
        <v>133</v>
      </c>
      <c r="D9" s="39" t="s">
        <v>83</v>
      </c>
      <c r="E9" s="39" t="s">
        <v>75</v>
      </c>
      <c r="F9" s="39" t="s">
        <v>101</v>
      </c>
      <c r="G9" s="39"/>
      <c r="H9" s="42" t="s">
        <v>102</v>
      </c>
      <c r="I9" s="137"/>
      <c r="J9" s="138"/>
    </row>
    <row r="10" spans="1:10" ht="24" customHeight="1">
      <c r="A10" s="180"/>
      <c r="B10" s="103" t="s">
        <v>6</v>
      </c>
      <c r="C10" s="39" t="s">
        <v>134</v>
      </c>
      <c r="D10" s="39" t="s">
        <v>79</v>
      </c>
      <c r="E10" s="39" t="s">
        <v>75</v>
      </c>
      <c r="F10" s="39" t="s">
        <v>84</v>
      </c>
      <c r="G10" s="39"/>
      <c r="H10" s="42" t="s">
        <v>135</v>
      </c>
      <c r="I10" s="137"/>
      <c r="J10" s="138"/>
    </row>
    <row r="11" spans="1:10" ht="24" customHeight="1" thickBot="1">
      <c r="A11" s="181"/>
      <c r="B11" s="104" t="s">
        <v>6</v>
      </c>
      <c r="C11" s="43" t="s">
        <v>136</v>
      </c>
      <c r="D11" s="43" t="s">
        <v>79</v>
      </c>
      <c r="E11" s="43" t="s">
        <v>75</v>
      </c>
      <c r="F11" s="43" t="s">
        <v>89</v>
      </c>
      <c r="G11" s="43"/>
      <c r="H11" s="44" t="s">
        <v>106</v>
      </c>
      <c r="I11" s="137"/>
      <c r="J11" s="138"/>
    </row>
    <row r="12" spans="1:10" ht="6" customHeight="1" thickBot="1">
      <c r="B12" s="8"/>
      <c r="C12" s="9"/>
      <c r="D12" s="9"/>
      <c r="E12" s="25"/>
      <c r="F12" s="9"/>
      <c r="G12" s="9"/>
      <c r="H12" s="9"/>
      <c r="I12" s="11"/>
    </row>
    <row r="13" spans="1:10" ht="24" hidden="1" customHeight="1">
      <c r="A13" s="179" t="s">
        <v>33</v>
      </c>
      <c r="B13" s="34" t="s">
        <v>4</v>
      </c>
      <c r="C13" s="40" t="e">
        <v>#N/A</v>
      </c>
      <c r="D13" s="40" t="e">
        <v>#N/A</v>
      </c>
      <c r="E13" s="40" t="e">
        <v>#N/A</v>
      </c>
      <c r="F13" s="40" t="e">
        <v>#N/A</v>
      </c>
      <c r="G13" s="40" t="e">
        <v>#N/A</v>
      </c>
      <c r="H13" s="41" t="e">
        <v>#N/A</v>
      </c>
      <c r="I13" s="102"/>
      <c r="J13" s="106"/>
    </row>
    <row r="14" spans="1:10" ht="24" hidden="1" customHeight="1">
      <c r="A14" s="180"/>
      <c r="B14" s="103" t="s">
        <v>5</v>
      </c>
      <c r="C14" s="39" t="e">
        <v>#N/A</v>
      </c>
      <c r="D14" s="39" t="e">
        <v>#N/A</v>
      </c>
      <c r="E14" s="39" t="e">
        <v>#N/A</v>
      </c>
      <c r="F14" s="39" t="e">
        <v>#N/A</v>
      </c>
      <c r="G14" s="39" t="e">
        <v>#N/A</v>
      </c>
      <c r="H14" s="42" t="e">
        <v>#N/A</v>
      </c>
      <c r="I14" s="102"/>
      <c r="J14" s="106"/>
    </row>
    <row r="15" spans="1:10" ht="24" hidden="1" customHeight="1">
      <c r="A15" s="180"/>
      <c r="B15" s="103" t="s">
        <v>6</v>
      </c>
      <c r="C15" s="39" t="e">
        <v>#N/A</v>
      </c>
      <c r="D15" s="39" t="e">
        <v>#N/A</v>
      </c>
      <c r="E15" s="39" t="e">
        <v>#N/A</v>
      </c>
      <c r="F15" s="39" t="e">
        <v>#N/A</v>
      </c>
      <c r="G15" s="39" t="e">
        <v>#N/A</v>
      </c>
      <c r="H15" s="42" t="e">
        <v>#N/A</v>
      </c>
      <c r="I15" s="102"/>
      <c r="J15" s="106"/>
    </row>
    <row r="16" spans="1:10" ht="24" hidden="1" customHeight="1" thickBot="1">
      <c r="A16" s="181"/>
      <c r="B16" s="104" t="s">
        <v>6</v>
      </c>
      <c r="C16" s="43" t="e">
        <v>#N/A</v>
      </c>
      <c r="D16" s="43" t="e">
        <v>#N/A</v>
      </c>
      <c r="E16" s="43" t="e">
        <v>#N/A</v>
      </c>
      <c r="F16" s="43" t="e">
        <v>#N/A</v>
      </c>
      <c r="G16" s="43" t="e">
        <v>#N/A</v>
      </c>
      <c r="H16" s="44" t="e">
        <v>#N/A</v>
      </c>
      <c r="I16" s="102"/>
      <c r="J16" s="106"/>
    </row>
    <row r="17" spans="1:10" ht="12" hidden="1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72" t="s">
        <v>34</v>
      </c>
      <c r="B18" s="34" t="s">
        <v>4</v>
      </c>
      <c r="C18" s="40" t="s">
        <v>137</v>
      </c>
      <c r="D18" s="40" t="s">
        <v>83</v>
      </c>
      <c r="E18" s="40" t="s">
        <v>75</v>
      </c>
      <c r="F18" s="40" t="s">
        <v>114</v>
      </c>
      <c r="G18" s="40"/>
      <c r="H18" s="41" t="s">
        <v>115</v>
      </c>
      <c r="I18" s="102"/>
      <c r="J18" s="106"/>
    </row>
    <row r="19" spans="1:10" ht="24" customHeight="1">
      <c r="A19" s="173"/>
      <c r="B19" s="103" t="s">
        <v>5</v>
      </c>
      <c r="C19" s="39" t="s">
        <v>138</v>
      </c>
      <c r="D19" s="39" t="s">
        <v>79</v>
      </c>
      <c r="E19" s="39" t="s">
        <v>75</v>
      </c>
      <c r="F19" s="39" t="s">
        <v>96</v>
      </c>
      <c r="G19" s="39"/>
      <c r="H19" s="42" t="s">
        <v>97</v>
      </c>
      <c r="I19" s="102"/>
      <c r="J19" s="106"/>
    </row>
    <row r="20" spans="1:10" ht="24" customHeight="1">
      <c r="A20" s="173"/>
      <c r="B20" s="103" t="s">
        <v>6</v>
      </c>
      <c r="C20" s="39" t="s">
        <v>139</v>
      </c>
      <c r="D20" s="39" t="s">
        <v>79</v>
      </c>
      <c r="E20" s="39" t="s">
        <v>75</v>
      </c>
      <c r="F20" s="39" t="s">
        <v>121</v>
      </c>
      <c r="G20" s="39"/>
      <c r="H20" s="42" t="s">
        <v>122</v>
      </c>
      <c r="I20" s="102"/>
      <c r="J20" s="106"/>
    </row>
    <row r="21" spans="1:10" ht="24" customHeight="1" thickBot="1">
      <c r="A21" s="174"/>
      <c r="B21" s="104" t="s">
        <v>6</v>
      </c>
      <c r="C21" s="43" t="s">
        <v>140</v>
      </c>
      <c r="D21" s="43" t="s">
        <v>83</v>
      </c>
      <c r="E21" s="43" t="s">
        <v>75</v>
      </c>
      <c r="F21" s="43" t="s">
        <v>114</v>
      </c>
      <c r="G21" s="43"/>
      <c r="H21" s="44" t="s">
        <v>123</v>
      </c>
      <c r="I21" s="102"/>
      <c r="J21" s="106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88" t="s">
        <v>35</v>
      </c>
      <c r="B23" s="34" t="s">
        <v>4</v>
      </c>
      <c r="C23" s="51" t="s">
        <v>141</v>
      </c>
      <c r="D23" s="51" t="s">
        <v>79</v>
      </c>
      <c r="E23" s="51" t="s">
        <v>75</v>
      </c>
      <c r="F23" s="51" t="s">
        <v>142</v>
      </c>
      <c r="G23" s="51"/>
      <c r="H23" s="52" t="s">
        <v>143</v>
      </c>
      <c r="I23" s="50">
        <v>0</v>
      </c>
      <c r="J23" s="106"/>
    </row>
    <row r="24" spans="1:10" ht="24" customHeight="1">
      <c r="A24" s="189"/>
      <c r="B24" s="103" t="s">
        <v>5</v>
      </c>
      <c r="C24" s="107" t="e">
        <v>#N/A</v>
      </c>
      <c r="D24" s="107" t="e">
        <v>#N/A</v>
      </c>
      <c r="E24" s="107" t="e">
        <v>#N/A</v>
      </c>
      <c r="F24" s="107" t="e">
        <v>#N/A</v>
      </c>
      <c r="G24" s="107"/>
      <c r="H24" s="108" t="e">
        <v>#N/A</v>
      </c>
      <c r="I24" s="50">
        <v>0</v>
      </c>
      <c r="J24" s="106"/>
    </row>
    <row r="25" spans="1:10" ht="24" customHeight="1">
      <c r="A25" s="189"/>
      <c r="B25" s="103" t="s">
        <v>6</v>
      </c>
      <c r="C25" s="107" t="e">
        <v>#N/A</v>
      </c>
      <c r="D25" s="107" t="e">
        <v>#N/A</v>
      </c>
      <c r="E25" s="107" t="e">
        <v>#N/A</v>
      </c>
      <c r="F25" s="107" t="e">
        <v>#N/A</v>
      </c>
      <c r="G25" s="107" t="e">
        <v>#N/A</v>
      </c>
      <c r="H25" s="108" t="e">
        <v>#N/A</v>
      </c>
      <c r="I25" s="102"/>
      <c r="J25" s="106"/>
    </row>
    <row r="26" spans="1:10" ht="24" customHeight="1" thickBot="1">
      <c r="A26" s="190"/>
      <c r="B26" s="104" t="s">
        <v>6</v>
      </c>
      <c r="C26" s="109" t="e">
        <v>#N/A</v>
      </c>
      <c r="D26" s="109" t="e">
        <v>#N/A</v>
      </c>
      <c r="E26" s="109" t="e">
        <v>#N/A</v>
      </c>
      <c r="F26" s="109" t="e">
        <v>#N/A</v>
      </c>
      <c r="G26" s="109" t="e">
        <v>#N/A</v>
      </c>
      <c r="H26" s="110" t="e">
        <v>#N/A</v>
      </c>
      <c r="I26" s="102"/>
      <c r="J26" s="106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">
        <v>126</v>
      </c>
      <c r="C29" s="6"/>
      <c r="D29" s="6"/>
      <c r="E29" s="27"/>
      <c r="F29" s="24" t="s">
        <v>127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">
        <v>128</v>
      </c>
      <c r="G30" s="23"/>
      <c r="H30" s="7"/>
    </row>
    <row r="31" spans="1:10" ht="12" customHeight="1">
      <c r="A31" s="1"/>
      <c r="B31" s="24" t="s">
        <v>129</v>
      </c>
      <c r="C31" s="7"/>
      <c r="D31" s="7"/>
      <c r="E31" s="28"/>
      <c r="F31" s="24" t="s">
        <v>130</v>
      </c>
      <c r="G31" s="24"/>
      <c r="H31" s="6"/>
    </row>
    <row r="32" spans="1:10" ht="12" customHeight="1">
      <c r="C32" s="1"/>
      <c r="F32" t="s">
        <v>131</v>
      </c>
      <c r="H32" s="7"/>
    </row>
    <row r="37" spans="19:19">
      <c r="S37" t="s">
        <v>9</v>
      </c>
    </row>
  </sheetData>
  <mergeCells count="21">
    <mergeCell ref="A1:I1"/>
    <mergeCell ref="A2:I2"/>
    <mergeCell ref="A3:I3"/>
    <mergeCell ref="A4:I4"/>
    <mergeCell ref="A5:I5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3:A16"/>
    <mergeCell ref="A18:A21"/>
    <mergeCell ref="A23:A26"/>
    <mergeCell ref="G6:G7"/>
    <mergeCell ref="H6:H7"/>
  </mergeCells>
  <conditionalFormatting sqref="G17 G22">
    <cfRule type="cellIs" dxfId="5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27" zoomScaleNormal="100" workbookViewId="0">
      <selection activeCell="C32" sqref="C3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10" ht="47.45" customHeight="1">
      <c r="A3" s="195" t="s">
        <v>71</v>
      </c>
      <c r="B3" s="195"/>
      <c r="C3" s="195"/>
      <c r="D3" s="195"/>
      <c r="E3" s="195"/>
      <c r="F3" s="195"/>
      <c r="G3" s="195"/>
      <c r="H3" s="195"/>
      <c r="I3" s="195"/>
    </row>
    <row r="4" spans="1:10" ht="16.5" customHeight="1" thickBot="1">
      <c r="A4" s="170" t="s">
        <v>72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/>
      <c r="H6" s="160" t="s">
        <v>3</v>
      </c>
      <c r="I6" s="162"/>
    </row>
    <row r="7" spans="1:10" ht="13.5" customHeight="1" thickBot="1">
      <c r="B7" s="166"/>
      <c r="C7" s="168"/>
      <c r="D7" s="168"/>
      <c r="E7" s="168"/>
      <c r="F7" s="168"/>
      <c r="G7" s="159"/>
      <c r="H7" s="161"/>
      <c r="I7" s="162"/>
    </row>
    <row r="8" spans="1:10" ht="24" customHeight="1">
      <c r="A8" s="192" t="s">
        <v>24</v>
      </c>
      <c r="B8" s="73" t="s">
        <v>4</v>
      </c>
      <c r="C8" s="40" t="s">
        <v>73</v>
      </c>
      <c r="D8" s="40" t="s">
        <v>74</v>
      </c>
      <c r="E8" s="40" t="s">
        <v>75</v>
      </c>
      <c r="F8" s="40" t="s">
        <v>76</v>
      </c>
      <c r="G8" s="40"/>
      <c r="H8" s="41" t="s">
        <v>77</v>
      </c>
      <c r="I8" s="137"/>
      <c r="J8" s="138">
        <v>1</v>
      </c>
    </row>
    <row r="9" spans="1:10" ht="24" customHeight="1">
      <c r="A9" s="193"/>
      <c r="B9" s="78" t="s">
        <v>5</v>
      </c>
      <c r="C9" s="39" t="s">
        <v>78</v>
      </c>
      <c r="D9" s="39" t="s">
        <v>79</v>
      </c>
      <c r="E9" s="39" t="s">
        <v>75</v>
      </c>
      <c r="F9" s="39" t="s">
        <v>80</v>
      </c>
      <c r="G9" s="39"/>
      <c r="H9" s="42" t="s">
        <v>81</v>
      </c>
      <c r="I9" s="137"/>
      <c r="J9" s="138"/>
    </row>
    <row r="10" spans="1:10" ht="24" customHeight="1">
      <c r="A10" s="193"/>
      <c r="B10" s="78" t="s">
        <v>6</v>
      </c>
      <c r="C10" s="39" t="s">
        <v>82</v>
      </c>
      <c r="D10" s="39" t="s">
        <v>83</v>
      </c>
      <c r="E10" s="39" t="s">
        <v>75</v>
      </c>
      <c r="F10" s="39" t="s">
        <v>84</v>
      </c>
      <c r="G10" s="39"/>
      <c r="H10" s="42" t="s">
        <v>85</v>
      </c>
      <c r="I10" s="137"/>
      <c r="J10" s="138">
        <v>2</v>
      </c>
    </row>
    <row r="11" spans="1:10" ht="24" customHeight="1" thickBot="1">
      <c r="A11" s="194"/>
      <c r="B11" s="79" t="s">
        <v>6</v>
      </c>
      <c r="C11" s="43" t="s">
        <v>86</v>
      </c>
      <c r="D11" s="43" t="s">
        <v>79</v>
      </c>
      <c r="E11" s="43" t="s">
        <v>75</v>
      </c>
      <c r="F11" s="43" t="s">
        <v>76</v>
      </c>
      <c r="G11" s="43"/>
      <c r="H11" s="44" t="s">
        <v>87</v>
      </c>
      <c r="I11" s="137"/>
      <c r="J11" s="138"/>
    </row>
    <row r="12" spans="1:10" ht="12.95" hidden="1" customHeight="1">
      <c r="A12" s="85"/>
      <c r="B12" s="94" t="s">
        <v>6</v>
      </c>
      <c r="C12" s="55" t="s">
        <v>88</v>
      </c>
      <c r="D12" s="55" t="s">
        <v>79</v>
      </c>
      <c r="E12" s="55" t="s">
        <v>75</v>
      </c>
      <c r="F12" s="55" t="s">
        <v>89</v>
      </c>
      <c r="G12" s="55"/>
      <c r="H12" s="56" t="s">
        <v>90</v>
      </c>
      <c r="I12" s="178"/>
      <c r="J12" s="138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78"/>
      <c r="J13" s="138"/>
    </row>
    <row r="14" spans="1:10" ht="12.95" hidden="1" customHeight="1">
      <c r="A14" s="85"/>
      <c r="B14" s="86" t="s">
        <v>6</v>
      </c>
      <c r="C14" s="39">
        <v>0</v>
      </c>
      <c r="D14" s="39">
        <v>0</v>
      </c>
      <c r="E14" s="39">
        <v>0</v>
      </c>
      <c r="F14" s="39">
        <v>0</v>
      </c>
      <c r="G14" s="39"/>
      <c r="H14" s="42">
        <v>0</v>
      </c>
      <c r="I14" s="102"/>
      <c r="J14" s="138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102"/>
      <c r="J15" s="138"/>
    </row>
    <row r="16" spans="1:10" ht="12.95" hidden="1" customHeight="1">
      <c r="A16" s="67"/>
      <c r="B16" s="89" t="s">
        <v>10</v>
      </c>
      <c r="C16" s="55" t="s">
        <v>16</v>
      </c>
      <c r="D16" s="55" t="s">
        <v>17</v>
      </c>
      <c r="E16" s="55" t="s">
        <v>14</v>
      </c>
      <c r="F16" s="55" t="s">
        <v>18</v>
      </c>
      <c r="G16" s="90"/>
      <c r="H16" s="55" t="s">
        <v>19</v>
      </c>
      <c r="I16" s="102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102"/>
    </row>
    <row r="18" spans="1:10" ht="12.95" hidden="1" customHeight="1">
      <c r="A18" s="65"/>
      <c r="B18" s="91" t="s">
        <v>10</v>
      </c>
      <c r="C18" s="39" t="s">
        <v>20</v>
      </c>
      <c r="D18" s="39" t="s">
        <v>21</v>
      </c>
      <c r="E18" s="39" t="s">
        <v>14</v>
      </c>
      <c r="F18" s="39" t="s">
        <v>22</v>
      </c>
      <c r="G18" s="92"/>
      <c r="H18" s="39" t="s">
        <v>23</v>
      </c>
      <c r="I18" s="178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78"/>
    </row>
    <row r="20" spans="1:10" ht="6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92" t="s">
        <v>29</v>
      </c>
      <c r="B21" s="73" t="s">
        <v>4</v>
      </c>
      <c r="C21" s="40" t="s">
        <v>91</v>
      </c>
      <c r="D21" s="40" t="s">
        <v>83</v>
      </c>
      <c r="E21" s="40" t="s">
        <v>75</v>
      </c>
      <c r="F21" s="40" t="s">
        <v>76</v>
      </c>
      <c r="G21" s="40"/>
      <c r="H21" s="41" t="s">
        <v>92</v>
      </c>
      <c r="I21" s="102"/>
      <c r="J21" s="106"/>
    </row>
    <row r="22" spans="1:10" ht="23.1" customHeight="1">
      <c r="A22" s="193"/>
      <c r="B22" s="78" t="s">
        <v>5</v>
      </c>
      <c r="C22" s="39" t="s">
        <v>93</v>
      </c>
      <c r="D22" s="39" t="s">
        <v>79</v>
      </c>
      <c r="E22" s="39" t="s">
        <v>75</v>
      </c>
      <c r="F22" s="39" t="s">
        <v>84</v>
      </c>
      <c r="G22" s="39"/>
      <c r="H22" s="42" t="s">
        <v>94</v>
      </c>
      <c r="I22" s="102"/>
      <c r="J22" s="106"/>
    </row>
    <row r="23" spans="1:10" ht="23.1" customHeight="1">
      <c r="A23" s="193"/>
      <c r="B23" s="78" t="s">
        <v>6</v>
      </c>
      <c r="C23" s="39" t="s">
        <v>95</v>
      </c>
      <c r="D23" s="39" t="s">
        <v>83</v>
      </c>
      <c r="E23" s="39" t="s">
        <v>75</v>
      </c>
      <c r="F23" s="39" t="s">
        <v>96</v>
      </c>
      <c r="G23" s="39"/>
      <c r="H23" s="42" t="s">
        <v>97</v>
      </c>
      <c r="I23" s="102"/>
      <c r="J23" s="106"/>
    </row>
    <row r="24" spans="1:10" ht="23.1" customHeight="1" thickBot="1">
      <c r="A24" s="194"/>
      <c r="B24" s="79" t="s">
        <v>6</v>
      </c>
      <c r="C24" s="43" t="s">
        <v>98</v>
      </c>
      <c r="D24" s="43" t="s">
        <v>79</v>
      </c>
      <c r="E24" s="43" t="s">
        <v>75</v>
      </c>
      <c r="F24" s="43" t="s">
        <v>84</v>
      </c>
      <c r="G24" s="43"/>
      <c r="H24" s="44" t="s">
        <v>99</v>
      </c>
      <c r="I24" s="102"/>
      <c r="J24" s="106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72" t="s">
        <v>30</v>
      </c>
      <c r="B26" s="73" t="s">
        <v>4</v>
      </c>
      <c r="C26" s="40" t="s">
        <v>100</v>
      </c>
      <c r="D26" s="40" t="s">
        <v>83</v>
      </c>
      <c r="E26" s="40" t="s">
        <v>75</v>
      </c>
      <c r="F26" s="40" t="s">
        <v>101</v>
      </c>
      <c r="G26" s="40"/>
      <c r="H26" s="41" t="s">
        <v>102</v>
      </c>
      <c r="I26" s="102"/>
      <c r="J26" s="106"/>
    </row>
    <row r="27" spans="1:10" ht="23.1" customHeight="1">
      <c r="A27" s="173"/>
      <c r="B27" s="78" t="s">
        <v>5</v>
      </c>
      <c r="C27" s="39" t="s">
        <v>103</v>
      </c>
      <c r="D27" s="39" t="s">
        <v>79</v>
      </c>
      <c r="E27" s="39" t="s">
        <v>75</v>
      </c>
      <c r="F27" s="39" t="s">
        <v>84</v>
      </c>
      <c r="G27" s="39"/>
      <c r="H27" s="42" t="s">
        <v>104</v>
      </c>
      <c r="I27" s="102"/>
      <c r="J27" s="106"/>
    </row>
    <row r="28" spans="1:10" ht="23.1" customHeight="1">
      <c r="A28" s="173"/>
      <c r="B28" s="78" t="s">
        <v>6</v>
      </c>
      <c r="C28" s="39" t="s">
        <v>105</v>
      </c>
      <c r="D28" s="39" t="s">
        <v>83</v>
      </c>
      <c r="E28" s="39" t="s">
        <v>75</v>
      </c>
      <c r="F28" s="39" t="s">
        <v>89</v>
      </c>
      <c r="G28" s="39"/>
      <c r="H28" s="42" t="s">
        <v>106</v>
      </c>
      <c r="I28" s="102"/>
      <c r="J28" s="106"/>
    </row>
    <row r="29" spans="1:10" ht="23.1" customHeight="1" thickBot="1">
      <c r="A29" s="174"/>
      <c r="B29" s="79" t="s">
        <v>6</v>
      </c>
      <c r="C29" s="43" t="s">
        <v>107</v>
      </c>
      <c r="D29" s="43" t="s">
        <v>83</v>
      </c>
      <c r="E29" s="43" t="s">
        <v>75</v>
      </c>
      <c r="F29" s="43" t="s">
        <v>108</v>
      </c>
      <c r="G29" s="43"/>
      <c r="H29" s="44" t="s">
        <v>15</v>
      </c>
      <c r="I29" s="102"/>
      <c r="J29" s="106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102"/>
    </row>
    <row r="31" spans="1:10" ht="23.1" customHeight="1">
      <c r="A31" s="179" t="s">
        <v>27</v>
      </c>
      <c r="B31" s="73" t="s">
        <v>4</v>
      </c>
      <c r="C31" s="40" t="s">
        <v>109</v>
      </c>
      <c r="D31" s="40" t="s">
        <v>79</v>
      </c>
      <c r="E31" s="40" t="s">
        <v>75</v>
      </c>
      <c r="F31" s="40" t="s">
        <v>84</v>
      </c>
      <c r="G31" s="40"/>
      <c r="H31" s="41" t="s">
        <v>104</v>
      </c>
      <c r="I31" s="102"/>
      <c r="J31" s="106"/>
    </row>
    <row r="32" spans="1:10" ht="23.1" customHeight="1">
      <c r="A32" s="180"/>
      <c r="B32" s="78" t="s">
        <v>5</v>
      </c>
      <c r="C32" s="39" t="s">
        <v>110</v>
      </c>
      <c r="D32" s="39" t="s">
        <v>83</v>
      </c>
      <c r="E32" s="39" t="s">
        <v>75</v>
      </c>
      <c r="F32" s="39" t="s">
        <v>96</v>
      </c>
      <c r="G32" s="39"/>
      <c r="H32" s="42" t="s">
        <v>97</v>
      </c>
      <c r="I32" s="102"/>
      <c r="J32" s="106"/>
    </row>
    <row r="33" spans="1:10" ht="23.1" customHeight="1">
      <c r="A33" s="180"/>
      <c r="B33" s="78" t="s">
        <v>6</v>
      </c>
      <c r="C33" s="39" t="s">
        <v>111</v>
      </c>
      <c r="D33" s="39" t="s">
        <v>79</v>
      </c>
      <c r="E33" s="39" t="s">
        <v>75</v>
      </c>
      <c r="F33" s="39" t="s">
        <v>96</v>
      </c>
      <c r="G33" s="39"/>
      <c r="H33" s="42" t="s">
        <v>97</v>
      </c>
      <c r="I33" s="102"/>
      <c r="J33" s="106"/>
    </row>
    <row r="34" spans="1:10" ht="23.1" customHeight="1" thickBot="1">
      <c r="A34" s="181"/>
      <c r="B34" s="79" t="s">
        <v>6</v>
      </c>
      <c r="C34" s="43" t="s">
        <v>112</v>
      </c>
      <c r="D34" s="43" t="s">
        <v>79</v>
      </c>
      <c r="E34" s="43" t="s">
        <v>75</v>
      </c>
      <c r="F34" s="43" t="s">
        <v>84</v>
      </c>
      <c r="G34" s="43"/>
      <c r="H34" s="44" t="s">
        <v>104</v>
      </c>
      <c r="I34" s="102"/>
      <c r="J34" s="106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102"/>
    </row>
    <row r="36" spans="1:10" ht="23.1" customHeight="1">
      <c r="A36" s="172" t="s">
        <v>28</v>
      </c>
      <c r="B36" s="73" t="s">
        <v>4</v>
      </c>
      <c r="C36" s="40" t="s">
        <v>113</v>
      </c>
      <c r="D36" s="40" t="s">
        <v>83</v>
      </c>
      <c r="E36" s="40" t="s">
        <v>75</v>
      </c>
      <c r="F36" s="40" t="s">
        <v>114</v>
      </c>
      <c r="G36" s="40"/>
      <c r="H36" s="41" t="s">
        <v>115</v>
      </c>
      <c r="I36" s="102"/>
      <c r="J36" s="106"/>
    </row>
    <row r="37" spans="1:10" ht="23.1" customHeight="1">
      <c r="A37" s="173"/>
      <c r="B37" s="78" t="s">
        <v>5</v>
      </c>
      <c r="C37" s="39" t="s">
        <v>116</v>
      </c>
      <c r="D37" s="39" t="s">
        <v>83</v>
      </c>
      <c r="E37" s="39" t="s">
        <v>75</v>
      </c>
      <c r="F37" s="39" t="s">
        <v>76</v>
      </c>
      <c r="G37" s="39"/>
      <c r="H37" s="42" t="s">
        <v>117</v>
      </c>
      <c r="I37" s="102"/>
      <c r="J37" s="106"/>
    </row>
    <row r="38" spans="1:10" ht="23.1" customHeight="1">
      <c r="A38" s="173"/>
      <c r="B38" s="78" t="s">
        <v>6</v>
      </c>
      <c r="C38" s="39" t="s">
        <v>118</v>
      </c>
      <c r="D38" s="39" t="s">
        <v>83</v>
      </c>
      <c r="E38" s="39" t="s">
        <v>75</v>
      </c>
      <c r="F38" s="39" t="s">
        <v>89</v>
      </c>
      <c r="G38" s="39"/>
      <c r="H38" s="42" t="s">
        <v>106</v>
      </c>
      <c r="I38" s="102"/>
      <c r="J38" s="106"/>
    </row>
    <row r="39" spans="1:10" ht="23.1" customHeight="1" thickBot="1">
      <c r="A39" s="174"/>
      <c r="B39" s="79" t="s">
        <v>6</v>
      </c>
      <c r="C39" s="43" t="s">
        <v>119</v>
      </c>
      <c r="D39" s="43" t="s">
        <v>83</v>
      </c>
      <c r="E39" s="43" t="s">
        <v>75</v>
      </c>
      <c r="F39" s="43" t="s">
        <v>101</v>
      </c>
      <c r="G39" s="43"/>
      <c r="H39" s="44" t="s">
        <v>102</v>
      </c>
      <c r="I39" s="102"/>
      <c r="J39" s="106"/>
    </row>
    <row r="40" spans="1:10" ht="23.1" hidden="1" customHeight="1">
      <c r="A40" s="57"/>
      <c r="B40" s="74" t="s">
        <v>10</v>
      </c>
      <c r="C40" s="55" t="s">
        <v>38</v>
      </c>
      <c r="D40" s="55" t="s">
        <v>39</v>
      </c>
      <c r="E40" s="55" t="s">
        <v>36</v>
      </c>
      <c r="F40" s="55" t="s">
        <v>40</v>
      </c>
      <c r="G40" s="55"/>
      <c r="H40" s="55" t="s">
        <v>41</v>
      </c>
      <c r="I40" s="102"/>
    </row>
    <row r="41" spans="1:10" ht="23.1" hidden="1" customHeight="1" thickBot="1">
      <c r="A41" s="58"/>
      <c r="B41" s="79" t="s">
        <v>10</v>
      </c>
      <c r="C41" s="39" t="s">
        <v>42</v>
      </c>
      <c r="D41" s="39" t="s">
        <v>43</v>
      </c>
      <c r="E41" s="39" t="s">
        <v>44</v>
      </c>
      <c r="F41" s="39" t="s">
        <v>45</v>
      </c>
      <c r="G41" s="39"/>
      <c r="H41" s="39" t="s">
        <v>46</v>
      </c>
      <c r="I41" s="102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72" t="s">
        <v>31</v>
      </c>
      <c r="B43" s="73" t="s">
        <v>4</v>
      </c>
      <c r="C43" s="40" t="s">
        <v>120</v>
      </c>
      <c r="D43" s="40" t="s">
        <v>79</v>
      </c>
      <c r="E43" s="40" t="s">
        <v>75</v>
      </c>
      <c r="F43" s="40" t="s">
        <v>121</v>
      </c>
      <c r="G43" s="40"/>
      <c r="H43" s="41" t="s">
        <v>122</v>
      </c>
      <c r="I43" s="102"/>
      <c r="J43" s="106"/>
    </row>
    <row r="44" spans="1:10" ht="23.1" customHeight="1">
      <c r="A44" s="173"/>
      <c r="B44" s="78" t="s">
        <v>5</v>
      </c>
      <c r="C44" s="39" t="s">
        <v>124</v>
      </c>
      <c r="D44" s="39" t="s">
        <v>79</v>
      </c>
      <c r="E44" s="39" t="s">
        <v>75</v>
      </c>
      <c r="F44" s="39" t="s">
        <v>76</v>
      </c>
      <c r="G44" s="39"/>
      <c r="H44" s="42" t="s">
        <v>77</v>
      </c>
      <c r="I44" s="102"/>
      <c r="J44" s="106"/>
    </row>
    <row r="45" spans="1:10" ht="23.1" customHeight="1">
      <c r="A45" s="173"/>
      <c r="B45" s="78" t="s">
        <v>6</v>
      </c>
      <c r="C45" s="39" t="s">
        <v>125</v>
      </c>
      <c r="D45" s="39" t="s">
        <v>83</v>
      </c>
      <c r="E45" s="39" t="s">
        <v>75</v>
      </c>
      <c r="F45" s="39" t="s">
        <v>89</v>
      </c>
      <c r="G45" s="39"/>
      <c r="H45" s="42" t="s">
        <v>90</v>
      </c>
      <c r="I45" s="102"/>
      <c r="J45" s="106"/>
    </row>
    <row r="46" spans="1:10" ht="23.1" customHeight="1" thickBot="1">
      <c r="A46" s="174"/>
      <c r="B46" s="79" t="s">
        <v>6</v>
      </c>
      <c r="C46" s="43" t="s">
        <v>144</v>
      </c>
      <c r="D46" s="43" t="s">
        <v>79</v>
      </c>
      <c r="E46" s="43" t="s">
        <v>75</v>
      </c>
      <c r="F46" s="43" t="s">
        <v>101</v>
      </c>
      <c r="G46" s="43"/>
      <c r="H46" s="44" t="s">
        <v>102</v>
      </c>
      <c r="I46" s="102"/>
      <c r="J46" s="106"/>
    </row>
    <row r="47" spans="1:10" ht="23.1" hidden="1" customHeight="1">
      <c r="A47" s="57"/>
      <c r="B47" s="105" t="s">
        <v>10</v>
      </c>
      <c r="C47" s="55" t="s">
        <v>47</v>
      </c>
      <c r="D47" s="55" t="s">
        <v>48</v>
      </c>
      <c r="E47" s="55" t="s">
        <v>44</v>
      </c>
      <c r="F47" s="55" t="s">
        <v>49</v>
      </c>
      <c r="G47" s="55">
        <v>0</v>
      </c>
      <c r="H47" s="56" t="s">
        <v>50</v>
      </c>
      <c r="I47" s="102"/>
    </row>
    <row r="48" spans="1:10" ht="23.1" hidden="1" customHeight="1" thickBot="1">
      <c r="A48" s="58"/>
      <c r="B48" s="104" t="s">
        <v>10</v>
      </c>
      <c r="C48" s="43" t="s">
        <v>51</v>
      </c>
      <c r="D48" s="43" t="s">
        <v>52</v>
      </c>
      <c r="E48" s="43" t="s">
        <v>37</v>
      </c>
      <c r="F48" s="43" t="s">
        <v>53</v>
      </c>
      <c r="G48" s="43">
        <v>0</v>
      </c>
      <c r="H48" s="44" t="s">
        <v>54</v>
      </c>
      <c r="I48" s="102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72" t="s">
        <v>32</v>
      </c>
      <c r="B50" s="34" t="s">
        <v>4</v>
      </c>
      <c r="C50" s="40" t="s">
        <v>55</v>
      </c>
      <c r="D50" s="40" t="s">
        <v>56</v>
      </c>
      <c r="E50" s="40" t="s">
        <v>36</v>
      </c>
      <c r="F50" s="40" t="s">
        <v>57</v>
      </c>
      <c r="G50" s="40">
        <v>0</v>
      </c>
      <c r="H50" s="41" t="s">
        <v>58</v>
      </c>
      <c r="I50" s="102"/>
      <c r="J50" s="106"/>
    </row>
    <row r="51" spans="1:19" ht="23.1" hidden="1" customHeight="1">
      <c r="A51" s="173"/>
      <c r="B51" s="103" t="s">
        <v>5</v>
      </c>
      <c r="C51" s="39" t="s">
        <v>59</v>
      </c>
      <c r="D51" s="39" t="s">
        <v>60</v>
      </c>
      <c r="E51" s="39" t="s">
        <v>36</v>
      </c>
      <c r="F51" s="39" t="s">
        <v>61</v>
      </c>
      <c r="G51" s="39">
        <v>0</v>
      </c>
      <c r="H51" s="42" t="s">
        <v>62</v>
      </c>
      <c r="I51" s="102"/>
      <c r="J51" s="106"/>
    </row>
    <row r="52" spans="1:19" ht="23.1" hidden="1" customHeight="1">
      <c r="A52" s="173"/>
      <c r="B52" s="103" t="s">
        <v>6</v>
      </c>
      <c r="C52" s="39" t="s">
        <v>63</v>
      </c>
      <c r="D52" s="39" t="s">
        <v>64</v>
      </c>
      <c r="E52" s="39" t="s">
        <v>14</v>
      </c>
      <c r="F52" s="39" t="s">
        <v>65</v>
      </c>
      <c r="G52" s="39">
        <v>0</v>
      </c>
      <c r="H52" s="42" t="s">
        <v>66</v>
      </c>
      <c r="I52" s="102"/>
      <c r="J52" s="106"/>
    </row>
    <row r="53" spans="1:19" ht="23.1" hidden="1" customHeight="1" thickBot="1">
      <c r="A53" s="174"/>
      <c r="B53" s="104" t="s">
        <v>6</v>
      </c>
      <c r="C53" s="43" t="s">
        <v>67</v>
      </c>
      <c r="D53" s="43" t="s">
        <v>68</v>
      </c>
      <c r="E53" s="43" t="s">
        <v>36</v>
      </c>
      <c r="F53" s="43" t="s">
        <v>69</v>
      </c>
      <c r="G53" s="43">
        <v>0</v>
      </c>
      <c r="H53" s="44" t="s">
        <v>70</v>
      </c>
      <c r="I53" s="102"/>
      <c r="J53" s="106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102"/>
      <c r="J54" s="106"/>
    </row>
    <row r="55" spans="1:19" ht="12" customHeight="1">
      <c r="A55" s="1"/>
      <c r="B55" s="24" t="s">
        <v>126</v>
      </c>
      <c r="C55" s="6"/>
      <c r="D55" s="6"/>
      <c r="E55" s="27"/>
      <c r="F55" s="24" t="s">
        <v>127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">
        <v>128</v>
      </c>
      <c r="G56" s="23"/>
      <c r="H56" s="7"/>
    </row>
    <row r="57" spans="1:19" ht="12" customHeight="1">
      <c r="A57" s="1"/>
      <c r="B57" s="24" t="s">
        <v>129</v>
      </c>
      <c r="C57" s="7"/>
      <c r="D57" s="7"/>
      <c r="E57" s="28"/>
      <c r="F57" s="24" t="s">
        <v>130</v>
      </c>
      <c r="G57" s="24"/>
      <c r="H57" s="6"/>
    </row>
    <row r="58" spans="1:19" ht="12" customHeight="1">
      <c r="C58" s="1"/>
      <c r="F58" t="s">
        <v>131</v>
      </c>
      <c r="H58" s="7"/>
    </row>
    <row r="63" spans="1:19">
      <c r="S63" t="s">
        <v>9</v>
      </c>
    </row>
  </sheetData>
  <mergeCells count="28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I18:I19"/>
    <mergeCell ref="J8:J9"/>
    <mergeCell ref="I10:I11"/>
    <mergeCell ref="J10:J11"/>
    <mergeCell ref="A50:A53"/>
    <mergeCell ref="I12:I13"/>
    <mergeCell ref="A21:A24"/>
    <mergeCell ref="A26:A29"/>
    <mergeCell ref="A31:A34"/>
    <mergeCell ref="A36:A39"/>
    <mergeCell ref="A43:A46"/>
  </mergeCells>
  <conditionalFormatting sqref="G25 G30 G35 G40:G42 G47:G54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selection activeCell="A2" sqref="A2:I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7.25" customHeight="1">
      <c r="A2" s="170" t="s">
        <v>160</v>
      </c>
      <c r="B2" s="170"/>
      <c r="C2" s="170"/>
      <c r="D2" s="170"/>
      <c r="E2" s="170"/>
      <c r="F2" s="170"/>
      <c r="G2" s="170"/>
      <c r="H2" s="170"/>
      <c r="I2" s="170"/>
    </row>
    <row r="3" spans="1:10" ht="40.5" customHeight="1">
      <c r="A3" s="171" t="str">
        <f>[1]реквизиты!$A$2</f>
        <v>Первенство СФО по самбо среди юношей и девушек 2004-05г.р.  (Отбор на первенство России)</v>
      </c>
      <c r="B3" s="171"/>
      <c r="C3" s="171"/>
      <c r="D3" s="171"/>
      <c r="E3" s="171"/>
      <c r="F3" s="171"/>
      <c r="G3" s="171"/>
      <c r="H3" s="171"/>
      <c r="I3" s="171"/>
    </row>
    <row r="4" spans="1:10" ht="16.5" customHeight="1" thickBot="1">
      <c r="A4" s="170" t="str">
        <f>[1]реквизиты!$A$3</f>
        <v>12.04.-14.04.2018г.                                              г.Бийск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/>
      <c r="H6" s="160" t="s">
        <v>3</v>
      </c>
      <c r="I6" s="162"/>
    </row>
    <row r="7" spans="1:10" ht="13.5" customHeight="1" thickBot="1">
      <c r="B7" s="166"/>
      <c r="C7" s="168"/>
      <c r="D7" s="168"/>
      <c r="E7" s="168"/>
      <c r="F7" s="168"/>
      <c r="G7" s="159"/>
      <c r="H7" s="161"/>
      <c r="I7" s="162"/>
    </row>
    <row r="8" spans="1:10" ht="12.95" customHeight="1">
      <c r="A8" s="139" t="str">
        <f>призеры!A8</f>
        <v>35кг</v>
      </c>
      <c r="B8" s="163" t="s">
        <v>4</v>
      </c>
      <c r="C8" s="164" t="str">
        <f>призеры!C8</f>
        <v>бочков андрей</v>
      </c>
      <c r="D8" s="164" t="str">
        <f>призеры!D8</f>
        <v>01.03.2005.</v>
      </c>
      <c r="E8" s="164" t="str">
        <f>призеры!E8</f>
        <v>ПФО</v>
      </c>
      <c r="F8" s="164" t="str">
        <f>призеры!F8</f>
        <v>Оренбург</v>
      </c>
      <c r="G8" s="164"/>
      <c r="H8" s="152" t="str">
        <f>призеры!H8</f>
        <v>Бочаров Э.</v>
      </c>
      <c r="I8" s="137"/>
      <c r="J8" s="138">
        <v>1</v>
      </c>
    </row>
    <row r="9" spans="1:10" ht="12.95" customHeight="1">
      <c r="A9" s="145"/>
      <c r="B9" s="136"/>
      <c r="C9" s="146"/>
      <c r="D9" s="146"/>
      <c r="E9" s="146"/>
      <c r="F9" s="146"/>
      <c r="G9" s="146"/>
      <c r="H9" s="150"/>
      <c r="I9" s="137"/>
      <c r="J9" s="138"/>
    </row>
    <row r="10" spans="1:10" ht="12.95" customHeight="1">
      <c r="A10" s="145"/>
      <c r="B10" s="136" t="s">
        <v>5</v>
      </c>
      <c r="C10" s="146" t="str">
        <f>призеры!C9</f>
        <v>прокопец саша</v>
      </c>
      <c r="D10" s="146" t="str">
        <f>призеры!D9</f>
        <v>17.06.2005.</v>
      </c>
      <c r="E10" s="146" t="str">
        <f>призеры!E9</f>
        <v>ПФО</v>
      </c>
      <c r="F10" s="146" t="str">
        <f>призеры!F9</f>
        <v>Оренбург</v>
      </c>
      <c r="G10" s="146"/>
      <c r="H10" s="150" t="str">
        <f>призеры!H9</f>
        <v>Старостин Н.Н.</v>
      </c>
      <c r="I10" s="137"/>
      <c r="J10" s="138">
        <v>2</v>
      </c>
    </row>
    <row r="11" spans="1:10" ht="12.95" customHeight="1" thickBot="1">
      <c r="A11" s="140"/>
      <c r="B11" s="153"/>
      <c r="C11" s="147"/>
      <c r="D11" s="147"/>
      <c r="E11" s="147"/>
      <c r="F11" s="147"/>
      <c r="G11" s="147"/>
      <c r="H11" s="196"/>
      <c r="I11" s="137"/>
      <c r="J11" s="138"/>
    </row>
    <row r="12" spans="1:10" ht="6" customHeight="1" thickBot="1">
      <c r="B12" s="8"/>
      <c r="C12" s="47"/>
      <c r="D12" s="47"/>
      <c r="E12" s="48"/>
      <c r="F12" s="47"/>
      <c r="G12" s="47"/>
      <c r="H12" s="47"/>
      <c r="I12" s="11"/>
    </row>
    <row r="13" spans="1:10" ht="26.1" customHeight="1">
      <c r="A13" s="139" t="str">
        <f>призеры!A15</f>
        <v>38 кг</v>
      </c>
      <c r="B13" s="73" t="s">
        <v>4</v>
      </c>
      <c r="C13" s="40" t="str">
        <f>призеры!C15</f>
        <v>айтжанов алишер</v>
      </c>
      <c r="D13" s="40" t="str">
        <f>призеры!D15</f>
        <v>27.08.2005.</v>
      </c>
      <c r="E13" s="40" t="str">
        <f>призеры!E15</f>
        <v>ПФО</v>
      </c>
      <c r="F13" s="40" t="str">
        <f>призеры!F15</f>
        <v>Соль-Илецк</v>
      </c>
      <c r="G13" s="40"/>
      <c r="H13" s="41" t="str">
        <f>призеры!H15</f>
        <v>Бисенов С.Т.</v>
      </c>
      <c r="I13" s="32"/>
      <c r="J13" s="33">
        <v>5</v>
      </c>
    </row>
    <row r="14" spans="1:10" ht="26.1" customHeight="1" thickBot="1">
      <c r="A14" s="140"/>
      <c r="B14" s="79" t="s">
        <v>5</v>
      </c>
      <c r="C14" s="43" t="str">
        <f>призеры!C16</f>
        <v>волков владислав</v>
      </c>
      <c r="D14" s="43" t="str">
        <f>призеры!D16</f>
        <v>01.04.2005.</v>
      </c>
      <c r="E14" s="43" t="str">
        <f>призеры!E16</f>
        <v>ПФО</v>
      </c>
      <c r="F14" s="43" t="str">
        <f>призеры!F16</f>
        <v>Соль-Илецк</v>
      </c>
      <c r="G14" s="43"/>
      <c r="H14" s="44" t="str">
        <f>призеры!H16</f>
        <v>Султанов Ф.Н.</v>
      </c>
      <c r="I14" s="32"/>
      <c r="J14" s="33">
        <v>6</v>
      </c>
    </row>
    <row r="15" spans="1:10" ht="12" customHeight="1" thickBot="1">
      <c r="B15" s="13"/>
      <c r="C15" s="47"/>
      <c r="D15" s="47"/>
      <c r="E15" s="48"/>
      <c r="F15" s="47"/>
      <c r="G15" s="47"/>
      <c r="H15" s="47"/>
      <c r="I15" s="11"/>
    </row>
    <row r="16" spans="1:10" ht="26.1" customHeight="1">
      <c r="A16" s="139" t="str">
        <f>призеры!A22</f>
        <v>42 кг</v>
      </c>
      <c r="B16" s="73" t="s">
        <v>4</v>
      </c>
      <c r="C16" s="40" t="str">
        <f>призеры!C22</f>
        <v>кузьмин саша</v>
      </c>
      <c r="D16" s="40" t="str">
        <f>призеры!D22</f>
        <v>06.12.2005.</v>
      </c>
      <c r="E16" s="40">
        <f>призеры!E22</f>
        <v>0</v>
      </c>
      <c r="F16" s="40" t="str">
        <f>призеры!F22</f>
        <v>Оренбург</v>
      </c>
      <c r="G16" s="40"/>
      <c r="H16" s="41" t="str">
        <f>призеры!H22</f>
        <v>Бочаров Э.</v>
      </c>
      <c r="I16" s="32"/>
      <c r="J16" s="33">
        <v>9</v>
      </c>
    </row>
    <row r="17" spans="1:10" ht="26.1" customHeight="1" thickBot="1">
      <c r="A17" s="140"/>
      <c r="B17" s="79" t="s">
        <v>5</v>
      </c>
      <c r="C17" s="43" t="str">
        <f>призеры!C23</f>
        <v>волков владислав</v>
      </c>
      <c r="D17" s="43" t="str">
        <f>призеры!D23</f>
        <v>13.07.2005.</v>
      </c>
      <c r="E17" s="43">
        <f>призеры!E23</f>
        <v>0</v>
      </c>
      <c r="F17" s="43" t="str">
        <f>призеры!F23</f>
        <v>Орск "Юность"</v>
      </c>
      <c r="G17" s="43"/>
      <c r="H17" s="44" t="str">
        <f>призеры!H23</f>
        <v xml:space="preserve">Султангалеев </v>
      </c>
      <c r="I17" s="32"/>
      <c r="J17" s="33">
        <v>10</v>
      </c>
    </row>
    <row r="18" spans="1:10" ht="12" customHeight="1" thickBot="1">
      <c r="A18" s="30"/>
      <c r="B18" s="12"/>
      <c r="C18" s="80"/>
      <c r="D18" s="81"/>
      <c r="E18" s="81"/>
      <c r="F18" s="82"/>
      <c r="G18" s="47"/>
      <c r="H18" s="83"/>
      <c r="I18" s="32"/>
    </row>
    <row r="19" spans="1:10" ht="26.1" customHeight="1">
      <c r="A19" s="141" t="str">
        <f>призеры!A29</f>
        <v>46 кг</v>
      </c>
      <c r="B19" s="73" t="s">
        <v>4</v>
      </c>
      <c r="C19" s="40" t="str">
        <f>призеры!C29</f>
        <v>ведениев кирилл</v>
      </c>
      <c r="D19" s="40" t="str">
        <f>призеры!D29</f>
        <v>02.05.2005.</v>
      </c>
      <c r="E19" s="40" t="str">
        <f>призеры!E29</f>
        <v>ПФО</v>
      </c>
      <c r="F19" s="40" t="str">
        <f>призеры!F29</f>
        <v>Кувандык</v>
      </c>
      <c r="G19" s="40"/>
      <c r="H19" s="41" t="str">
        <f>призеры!H29</f>
        <v>Бикбердина М.Х. Умбетов Т.А.</v>
      </c>
      <c r="I19" s="32"/>
      <c r="J19" s="33">
        <v>13</v>
      </c>
    </row>
    <row r="20" spans="1:10" ht="26.1" customHeight="1" thickBot="1">
      <c r="A20" s="142"/>
      <c r="B20" s="79" t="s">
        <v>5</v>
      </c>
      <c r="C20" s="43" t="str">
        <f>призеры!C30</f>
        <v>гулов али</v>
      </c>
      <c r="D20" s="43" t="str">
        <f>призеры!D30</f>
        <v>08.01.2005.</v>
      </c>
      <c r="E20" s="43" t="str">
        <f>призеры!E30</f>
        <v>ПФО</v>
      </c>
      <c r="F20" s="43" t="str">
        <f>призеры!F30</f>
        <v>ЗАТО Комаровский</v>
      </c>
      <c r="G20" s="43"/>
      <c r="H20" s="44" t="str">
        <f>призеры!H30</f>
        <v>Ефименко Ю.И.Шаупкелов М.А.</v>
      </c>
      <c r="I20" s="32"/>
      <c r="J20" s="33">
        <v>14</v>
      </c>
    </row>
    <row r="21" spans="1:10" ht="12" customHeight="1" thickBot="1">
      <c r="A21" s="30"/>
      <c r="B21" s="12"/>
      <c r="C21" s="80"/>
      <c r="D21" s="81"/>
      <c r="E21" s="81"/>
      <c r="F21" s="82"/>
      <c r="G21" s="82"/>
      <c r="H21" s="83"/>
      <c r="I21" s="32"/>
    </row>
    <row r="22" spans="1:10" ht="26.1" customHeight="1">
      <c r="A22" s="143" t="str">
        <f>призеры!A36</f>
        <v>50 кг</v>
      </c>
      <c r="B22" s="73" t="s">
        <v>4</v>
      </c>
      <c r="C22" s="40" t="str">
        <f>призеры!C36</f>
        <v>жидких кирилл</v>
      </c>
      <c r="D22" s="40" t="str">
        <f>призеры!D36</f>
        <v>01.03.2005.</v>
      </c>
      <c r="E22" s="40" t="str">
        <f>призеры!E36</f>
        <v>ПФО</v>
      </c>
      <c r="F22" s="40" t="str">
        <f>призеры!F36</f>
        <v>Соль-Илецк</v>
      </c>
      <c r="G22" s="40"/>
      <c r="H22" s="41" t="str">
        <f>призеры!H36</f>
        <v>Кожевников Н.С.</v>
      </c>
      <c r="I22" s="32"/>
      <c r="J22" s="33">
        <v>17</v>
      </c>
    </row>
    <row r="23" spans="1:10" ht="26.1" customHeight="1" thickBot="1">
      <c r="A23" s="144"/>
      <c r="B23" s="79" t="s">
        <v>5</v>
      </c>
      <c r="C23" s="43" t="str">
        <f>призеры!C37</f>
        <v>нижегородов арсений</v>
      </c>
      <c r="D23" s="43" t="str">
        <f>призеры!D37</f>
        <v>10.07.2005.</v>
      </c>
      <c r="E23" s="43" t="str">
        <f>призеры!E37</f>
        <v>ПФО</v>
      </c>
      <c r="F23" s="43" t="str">
        <f>призеры!F37</f>
        <v>Медногорск</v>
      </c>
      <c r="G23" s="43"/>
      <c r="H23" s="44" t="str">
        <f>призеры!H37</f>
        <v>Бодрин Р.Р. Умбетов Т.А.</v>
      </c>
      <c r="I23" s="32"/>
      <c r="J23" s="33">
        <v>18</v>
      </c>
    </row>
    <row r="24" spans="1:10" ht="12" customHeight="1" thickBot="1">
      <c r="B24" s="75"/>
      <c r="C24" s="47"/>
      <c r="D24" s="47"/>
      <c r="E24" s="48"/>
      <c r="F24" s="47"/>
      <c r="G24" s="47"/>
      <c r="H24" s="49"/>
      <c r="I24" s="11"/>
    </row>
    <row r="25" spans="1:10" ht="26.1" customHeight="1">
      <c r="A25" s="143" t="str">
        <f>призеры!A43</f>
        <v>54 кг</v>
      </c>
      <c r="B25" s="73" t="s">
        <v>4</v>
      </c>
      <c r="C25" s="40" t="str">
        <f>призеры!C43</f>
        <v>ибрагимов амин</v>
      </c>
      <c r="D25" s="40" t="str">
        <f>призеры!D43</f>
        <v>17.0.2005.</v>
      </c>
      <c r="E25" s="40" t="str">
        <f>призеры!E43</f>
        <v>ПФО</v>
      </c>
      <c r="F25" s="40" t="str">
        <f>призеры!F43</f>
        <v>Оренбург</v>
      </c>
      <c r="G25" s="40"/>
      <c r="H25" s="41" t="str">
        <f>призеры!H43</f>
        <v>Старостин Н.Н.</v>
      </c>
      <c r="I25" s="32"/>
      <c r="J25" s="33">
        <v>21</v>
      </c>
    </row>
    <row r="26" spans="1:10" ht="26.1" customHeight="1" thickBot="1">
      <c r="A26" s="144"/>
      <c r="B26" s="79" t="s">
        <v>5</v>
      </c>
      <c r="C26" s="43" t="str">
        <f>призеры!C44</f>
        <v xml:space="preserve">диденко ярослав </v>
      </c>
      <c r="D26" s="43" t="str">
        <f>призеры!D44</f>
        <v>29.03.2005.</v>
      </c>
      <c r="E26" s="43" t="str">
        <f>призеры!E44</f>
        <v>ПФО</v>
      </c>
      <c r="F26" s="43" t="str">
        <f>призеры!F44</f>
        <v>Орск "Юность"</v>
      </c>
      <c r="G26" s="43"/>
      <c r="H26" s="44" t="str">
        <f>призеры!H44</f>
        <v>Дубецкая Н.</v>
      </c>
      <c r="I26" s="32"/>
      <c r="J26" s="33">
        <v>22</v>
      </c>
    </row>
    <row r="27" spans="1:10" ht="12" customHeight="1" thickBot="1">
      <c r="B27" s="13"/>
      <c r="C27" s="47"/>
      <c r="D27" s="47"/>
      <c r="E27" s="48"/>
      <c r="F27" s="47"/>
      <c r="G27" s="47"/>
      <c r="H27" s="49"/>
      <c r="I27" s="11"/>
    </row>
    <row r="28" spans="1:10" ht="26.1" customHeight="1">
      <c r="A28" s="141" t="str">
        <f>призеры!A50</f>
        <v>59 кг</v>
      </c>
      <c r="B28" s="73" t="s">
        <v>4</v>
      </c>
      <c r="C28" s="40" t="str">
        <f>призеры!C50</f>
        <v>пашков егор</v>
      </c>
      <c r="D28" s="40" t="str">
        <f>призеры!D50</f>
        <v>15.08.2005.</v>
      </c>
      <c r="E28" s="40" t="str">
        <f>призеры!E50</f>
        <v>ПФО</v>
      </c>
      <c r="F28" s="40" t="str">
        <f>призеры!F50</f>
        <v>ОПКУ</v>
      </c>
      <c r="G28" s="40"/>
      <c r="H28" s="41" t="str">
        <f>призеры!H50</f>
        <v>Манцуров О.А. Дорохова Е.К.</v>
      </c>
      <c r="I28" s="32"/>
      <c r="J28" s="33">
        <v>25</v>
      </c>
    </row>
    <row r="29" spans="1:10" ht="26.1" customHeight="1" thickBot="1">
      <c r="A29" s="142"/>
      <c r="B29" s="79" t="s">
        <v>5</v>
      </c>
      <c r="C29" s="43" t="str">
        <f>призеры!C51</f>
        <v>шелехов семен</v>
      </c>
      <c r="D29" s="43" t="str">
        <f>призеры!D51</f>
        <v>24.02.2005.</v>
      </c>
      <c r="E29" s="43" t="str">
        <f>призеры!E51</f>
        <v>ПФО</v>
      </c>
      <c r="F29" s="43" t="str">
        <f>призеры!F51</f>
        <v>Орск "Юность"</v>
      </c>
      <c r="G29" s="43"/>
      <c r="H29" s="44" t="str">
        <f>призеры!H51</f>
        <v>Дубецкая Н.</v>
      </c>
      <c r="I29" s="32"/>
      <c r="J29" s="33">
        <v>26</v>
      </c>
    </row>
    <row r="30" spans="1:10" ht="12" customHeight="1" thickBot="1">
      <c r="B30" s="75"/>
      <c r="C30" s="47"/>
      <c r="D30" s="47"/>
      <c r="E30" s="48"/>
      <c r="F30" s="47"/>
      <c r="G30" s="47"/>
      <c r="H30" s="49"/>
      <c r="I30" s="11"/>
    </row>
    <row r="31" spans="1:10" ht="26.1" customHeight="1">
      <c r="A31" s="141" t="str">
        <f>призеры!A57</f>
        <v>65 кг</v>
      </c>
      <c r="B31" s="73" t="s">
        <v>4</v>
      </c>
      <c r="C31" s="40" t="str">
        <f>призеры!C57</f>
        <v>джугурян агаси</v>
      </c>
      <c r="D31" s="40" t="str">
        <f>призеры!D57</f>
        <v>25.04.2005.</v>
      </c>
      <c r="E31" s="40" t="str">
        <f>призеры!E57</f>
        <v>ПФО</v>
      </c>
      <c r="F31" s="40" t="str">
        <f>призеры!F57</f>
        <v>Бузулук</v>
      </c>
      <c r="G31" s="40"/>
      <c r="H31" s="41" t="str">
        <f>призеры!H57</f>
        <v>Амиров Э.П.</v>
      </c>
      <c r="I31" s="32"/>
      <c r="J31" s="33">
        <v>29</v>
      </c>
    </row>
    <row r="32" spans="1:10" ht="26.1" customHeight="1" thickBot="1">
      <c r="A32" s="142"/>
      <c r="B32" s="79" t="s">
        <v>5</v>
      </c>
      <c r="C32" s="43" t="str">
        <f>призеры!C58</f>
        <v>курлаев илья</v>
      </c>
      <c r="D32" s="43" t="str">
        <f>призеры!D58</f>
        <v>01.08.2005.</v>
      </c>
      <c r="E32" s="43" t="str">
        <f>призеры!E58</f>
        <v>ПФО</v>
      </c>
      <c r="F32" s="43" t="str">
        <f>призеры!F58</f>
        <v>Новотроицк</v>
      </c>
      <c r="G32" s="43"/>
      <c r="H32" s="44" t="str">
        <f>призеры!H58</f>
        <v>Атаулов А.</v>
      </c>
      <c r="I32" s="32"/>
      <c r="J32" s="33">
        <v>30</v>
      </c>
    </row>
    <row r="33" spans="1:10" ht="12" customHeight="1" thickBot="1">
      <c r="B33" s="13"/>
      <c r="C33" s="76"/>
      <c r="D33" s="76"/>
      <c r="E33" s="77"/>
      <c r="F33" s="76"/>
      <c r="G33" s="76"/>
      <c r="H33" s="84"/>
      <c r="I33" s="11"/>
    </row>
    <row r="34" spans="1:10" ht="26.1" customHeight="1">
      <c r="A34" s="143" t="str">
        <f>призеры!A64</f>
        <v>71 кг</v>
      </c>
      <c r="B34" s="73" t="s">
        <v>4</v>
      </c>
      <c r="C34" s="40" t="str">
        <f>призеры!C64</f>
        <v>ярыгин андрей</v>
      </c>
      <c r="D34" s="40" t="str">
        <f>призеры!D64</f>
        <v>21.02.2005.</v>
      </c>
      <c r="E34" s="40" t="str">
        <f>призеры!E64</f>
        <v>ПФО</v>
      </c>
      <c r="F34" s="40" t="str">
        <f>призеры!F64</f>
        <v>Кувандык</v>
      </c>
      <c r="G34" s="40"/>
      <c r="H34" s="41" t="str">
        <f>призеры!H64</f>
        <v>Баширов Р.З. Умбнтов Т.А.</v>
      </c>
      <c r="I34" s="32"/>
      <c r="J34" s="33">
        <v>33</v>
      </c>
    </row>
    <row r="35" spans="1:10" ht="26.1" customHeight="1" thickBot="1">
      <c r="A35" s="144"/>
      <c r="B35" s="79" t="s">
        <v>5</v>
      </c>
      <c r="C35" s="43" t="str">
        <f>призеры!C65</f>
        <v>савченко женя</v>
      </c>
      <c r="D35" s="43" t="str">
        <f>призеры!D65</f>
        <v>16.01.2005.</v>
      </c>
      <c r="E35" s="43" t="str">
        <f>призеры!E65</f>
        <v>ПФО</v>
      </c>
      <c r="F35" s="43" t="str">
        <f>призеры!F65</f>
        <v>Тоцкое</v>
      </c>
      <c r="G35" s="43"/>
      <c r="H35" s="44" t="str">
        <f>призеры!H65</f>
        <v>Киселев М.А.</v>
      </c>
      <c r="I35" s="32"/>
      <c r="J35" s="33">
        <v>34</v>
      </c>
    </row>
    <row r="36" spans="1:10" ht="12" customHeight="1" thickBot="1">
      <c r="A36" s="1"/>
      <c r="B36" s="45"/>
      <c r="C36" s="76"/>
      <c r="D36" s="76"/>
      <c r="E36" s="77"/>
      <c r="F36" s="76"/>
      <c r="G36" s="76"/>
      <c r="H36" s="84"/>
      <c r="I36" s="11"/>
    </row>
    <row r="37" spans="1:10" ht="29.45" customHeight="1" thickBot="1">
      <c r="A37" s="134" t="str">
        <f>призеры!A71</f>
        <v>св 71 кг</v>
      </c>
      <c r="B37" s="73" t="s">
        <v>4</v>
      </c>
      <c r="C37" s="51" t="str">
        <f>призеры!C71</f>
        <v xml:space="preserve">борщев илья </v>
      </c>
      <c r="D37" s="51" t="str">
        <f>призеры!D71</f>
        <v>03.01.2005.</v>
      </c>
      <c r="E37" s="51" t="str">
        <f>призеры!E71</f>
        <v>ПФО</v>
      </c>
      <c r="F37" s="51" t="str">
        <f>призеры!F71</f>
        <v>Бузулук</v>
      </c>
      <c r="G37" s="51"/>
      <c r="H37" s="52" t="str">
        <f>призеры!H71</f>
        <v>Ульянин А.Н.</v>
      </c>
      <c r="I37" s="50">
        <v>0</v>
      </c>
      <c r="J37" s="33">
        <v>37</v>
      </c>
    </row>
    <row r="38" spans="1:10" ht="30" customHeight="1" thickBot="1">
      <c r="A38" s="135"/>
      <c r="B38" s="79" t="s">
        <v>5</v>
      </c>
      <c r="C38" s="53" t="str">
        <f>призеры!C72</f>
        <v>петров максим</v>
      </c>
      <c r="D38" s="53" t="str">
        <f>призеры!D72</f>
        <v>30.08.2005.</v>
      </c>
      <c r="E38" s="53" t="str">
        <f>призеры!E72</f>
        <v>ПФО</v>
      </c>
      <c r="F38" s="53" t="str">
        <f>призеры!F72</f>
        <v>Орск "Юность"</v>
      </c>
      <c r="G38" s="53"/>
      <c r="H38" s="54" t="str">
        <f>призеры!H72</f>
        <v xml:space="preserve">Мищенко </v>
      </c>
      <c r="I38" s="50">
        <v>0</v>
      </c>
      <c r="J38" s="33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24" t="str">
        <f>[1]реквизиты!$A$6</f>
        <v>Гл. судья, судья ВК</v>
      </c>
      <c r="C41" s="6"/>
      <c r="D41" s="6"/>
      <c r="E41" s="27"/>
      <c r="F41" s="24" t="str">
        <f>[1]реквизиты!$G$6</f>
        <v>Д.Е. Вышегородцев</v>
      </c>
      <c r="G41" s="24"/>
      <c r="H41" s="6"/>
    </row>
    <row r="42" spans="1:10" ht="21.75" customHeight="1">
      <c r="A42" s="1"/>
      <c r="B42" s="24"/>
      <c r="C42" s="7"/>
      <c r="D42" s="7"/>
      <c r="E42" s="28"/>
      <c r="F42" s="23" t="str">
        <f>[1]реквизиты!$G$7</f>
        <v>/Северск/</v>
      </c>
      <c r="G42" s="23"/>
      <c r="H42" s="7"/>
    </row>
    <row r="43" spans="1:10" ht="12" customHeight="1">
      <c r="A43" s="1"/>
      <c r="B43" s="24" t="str">
        <f>[1]реквизиты!$A$8</f>
        <v>Гл. секретарь, судья ВК</v>
      </c>
      <c r="C43" s="7"/>
      <c r="D43" s="7"/>
      <c r="E43" s="28"/>
      <c r="F43" s="24" t="str">
        <f>[1]реквизиты!$G$8</f>
        <v>С.Н. Мордовин</v>
      </c>
      <c r="G43" s="24"/>
      <c r="H43" s="6"/>
    </row>
    <row r="44" spans="1:10" ht="12" customHeight="1">
      <c r="C44" s="1"/>
      <c r="F44" t="str">
        <f>[1]реквизиты!$G$9</f>
        <v>/ Р.Алтай /</v>
      </c>
      <c r="H44" s="7"/>
    </row>
    <row r="49" spans="19:19">
      <c r="S49" t="s">
        <v>9</v>
      </c>
    </row>
  </sheetData>
  <mergeCells count="41">
    <mergeCell ref="A1:I1"/>
    <mergeCell ref="A2:I2"/>
    <mergeCell ref="A3:I3"/>
    <mergeCell ref="A4:I4"/>
    <mergeCell ref="A5:I5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</mergeCells>
  <conditionalFormatting sqref="G15 G18 G21 G24 G27 G30 G33 G36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A32" sqref="A1:I3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7.2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10" ht="45" customHeight="1">
      <c r="A3" s="191" t="str">
        <f>[1]реквизиты!$A$2</f>
        <v>Первенство СФО по самбо среди юношей и девушек 2004-05г.р.  (Отбор на первенство России)</v>
      </c>
      <c r="B3" s="191"/>
      <c r="C3" s="191"/>
      <c r="D3" s="191"/>
      <c r="E3" s="191"/>
      <c r="F3" s="191"/>
      <c r="G3" s="191"/>
      <c r="H3" s="191"/>
      <c r="I3" s="191"/>
    </row>
    <row r="4" spans="1:10" ht="16.5" customHeight="1" thickBot="1">
      <c r="A4" s="170" t="str">
        <f>[1]реквизиты!$A$3</f>
        <v>12.04.-14.04.2018г.                                              г.Бийск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/>
      <c r="H6" s="160" t="s">
        <v>3</v>
      </c>
      <c r="I6" s="162"/>
    </row>
    <row r="7" spans="1:10" ht="13.5" customHeight="1" thickBot="1">
      <c r="B7" s="166"/>
      <c r="C7" s="168"/>
      <c r="D7" s="168"/>
      <c r="E7" s="168"/>
      <c r="F7" s="168"/>
      <c r="G7" s="159"/>
      <c r="H7" s="161"/>
      <c r="I7" s="162"/>
    </row>
    <row r="8" spans="1:10" ht="24" customHeight="1">
      <c r="A8" s="179" t="str">
        <f>призеры!A50</f>
        <v>59 кг</v>
      </c>
      <c r="B8" s="34" t="s">
        <v>4</v>
      </c>
      <c r="C8" s="40" t="str">
        <f>призеры!C50</f>
        <v>пашков егор</v>
      </c>
      <c r="D8" s="40" t="str">
        <f>призеры!D50</f>
        <v>15.08.2005.</v>
      </c>
      <c r="E8" s="40" t="str">
        <f>призеры!E50</f>
        <v>ПФО</v>
      </c>
      <c r="F8" s="40" t="str">
        <f>призеры!F50</f>
        <v>ОПКУ</v>
      </c>
      <c r="G8" s="40"/>
      <c r="H8" s="41" t="str">
        <f>призеры!H50</f>
        <v>Манцуров О.А. Дорохова Е.К.</v>
      </c>
      <c r="I8" s="137"/>
      <c r="J8" s="138"/>
    </row>
    <row r="9" spans="1:10" ht="24" customHeight="1">
      <c r="A9" s="180"/>
      <c r="B9" s="71" t="s">
        <v>5</v>
      </c>
      <c r="C9" s="39" t="str">
        <f>призеры!C51</f>
        <v>шелехов семен</v>
      </c>
      <c r="D9" s="39" t="str">
        <f>призеры!D51</f>
        <v>24.02.2005.</v>
      </c>
      <c r="E9" s="39" t="str">
        <f>призеры!E51</f>
        <v>ПФО</v>
      </c>
      <c r="F9" s="39" t="str">
        <f>призеры!F51</f>
        <v>Орск "Юность"</v>
      </c>
      <c r="G9" s="39"/>
      <c r="H9" s="42" t="str">
        <f>призеры!H51</f>
        <v>Дубецкая Н.</v>
      </c>
      <c r="I9" s="137"/>
      <c r="J9" s="138"/>
    </row>
    <row r="10" spans="1:10" ht="24" customHeight="1">
      <c r="A10" s="180"/>
      <c r="B10" s="71" t="s">
        <v>6</v>
      </c>
      <c r="C10" s="39" t="str">
        <f>призеры!C52</f>
        <v>москалев кирилл</v>
      </c>
      <c r="D10" s="39" t="str">
        <f>призеры!D52</f>
        <v>21.02.2005.</v>
      </c>
      <c r="E10" s="39" t="str">
        <f>призеры!E52</f>
        <v>ПФО</v>
      </c>
      <c r="F10" s="39" t="str">
        <f>призеры!F52</f>
        <v>Орск "Юность"</v>
      </c>
      <c r="G10" s="39"/>
      <c r="H10" s="42" t="str">
        <f>призеры!H52</f>
        <v>Султангалеев К.</v>
      </c>
      <c r="I10" s="137"/>
      <c r="J10" s="138"/>
    </row>
    <row r="11" spans="1:10" ht="24" customHeight="1" thickBot="1">
      <c r="A11" s="181"/>
      <c r="B11" s="72" t="s">
        <v>6</v>
      </c>
      <c r="C11" s="43" t="str">
        <f>призеры!C53</f>
        <v>ахмедов дилшот</v>
      </c>
      <c r="D11" s="43" t="str">
        <f>призеры!D53</f>
        <v>20.05.2005.</v>
      </c>
      <c r="E11" s="43" t="str">
        <f>призеры!E53</f>
        <v>ПФО</v>
      </c>
      <c r="F11" s="43" t="str">
        <f>призеры!F53</f>
        <v>Кувандык</v>
      </c>
      <c r="G11" s="43"/>
      <c r="H11" s="44" t="str">
        <f>призеры!H53</f>
        <v>Митрофанов А.А.</v>
      </c>
      <c r="I11" s="137"/>
      <c r="J11" s="138"/>
    </row>
    <row r="12" spans="1:10" ht="6" customHeight="1" thickBot="1">
      <c r="B12" s="8"/>
      <c r="C12" s="9"/>
      <c r="D12" s="9"/>
      <c r="E12" s="25"/>
      <c r="F12" s="9"/>
      <c r="G12" s="9"/>
      <c r="H12" s="9"/>
      <c r="I12" s="11"/>
    </row>
    <row r="13" spans="1:10" ht="24" customHeight="1">
      <c r="A13" s="179" t="str">
        <f>призеры!A57</f>
        <v>65 кг</v>
      </c>
      <c r="B13" s="34" t="s">
        <v>4</v>
      </c>
      <c r="C13" s="40" t="str">
        <f>призеры!C57</f>
        <v>джугурян агаси</v>
      </c>
      <c r="D13" s="40" t="str">
        <f>призеры!D57</f>
        <v>25.04.2005.</v>
      </c>
      <c r="E13" s="40" t="str">
        <f>призеры!E57</f>
        <v>ПФО</v>
      </c>
      <c r="F13" s="40" t="str">
        <f>призеры!F57</f>
        <v>Бузулук</v>
      </c>
      <c r="G13" s="40"/>
      <c r="H13" s="41" t="str">
        <f>призеры!H57</f>
        <v>Амиров Э.П.</v>
      </c>
      <c r="I13" s="32"/>
      <c r="J13" s="33"/>
    </row>
    <row r="14" spans="1:10" ht="24" customHeight="1">
      <c r="A14" s="180"/>
      <c r="B14" s="95" t="s">
        <v>5</v>
      </c>
      <c r="C14" s="39" t="str">
        <f>призеры!C58</f>
        <v>курлаев илья</v>
      </c>
      <c r="D14" s="39" t="str">
        <f>призеры!D58</f>
        <v>01.08.2005.</v>
      </c>
      <c r="E14" s="39" t="str">
        <f>призеры!E58</f>
        <v>ПФО</v>
      </c>
      <c r="F14" s="39" t="str">
        <f>призеры!F58</f>
        <v>Новотроицк</v>
      </c>
      <c r="G14" s="39"/>
      <c r="H14" s="42" t="str">
        <f>призеры!H58</f>
        <v>Атаулов А.</v>
      </c>
      <c r="I14" s="32"/>
      <c r="J14" s="33"/>
    </row>
    <row r="15" spans="1:10" ht="24" customHeight="1">
      <c r="A15" s="180"/>
      <c r="B15" s="95" t="s">
        <v>6</v>
      </c>
      <c r="C15" s="39" t="str">
        <f>призеры!C59</f>
        <v>солопов егор</v>
      </c>
      <c r="D15" s="39" t="str">
        <f>призеры!D59</f>
        <v>15.01.2005.</v>
      </c>
      <c r="E15" s="39" t="str">
        <f>призеры!E59</f>
        <v>ПФО</v>
      </c>
      <c r="F15" s="39" t="str">
        <f>призеры!F59</f>
        <v>ОПКУ</v>
      </c>
      <c r="G15" s="39"/>
      <c r="H15" s="42" t="str">
        <f>призеры!H59</f>
        <v>Манцуров О.А. Дорохова Е.К.</v>
      </c>
      <c r="I15" s="32"/>
      <c r="J15" s="33"/>
    </row>
    <row r="16" spans="1:10" ht="24" customHeight="1" thickBot="1">
      <c r="A16" s="181"/>
      <c r="B16" s="96" t="s">
        <v>6</v>
      </c>
      <c r="C16" s="43" t="str">
        <f>призеры!C60</f>
        <v>ахимбеков айдар</v>
      </c>
      <c r="D16" s="43" t="str">
        <f>призеры!D60</f>
        <v>09.11.2005.</v>
      </c>
      <c r="E16" s="43" t="str">
        <f>призеры!E60</f>
        <v>ПФО</v>
      </c>
      <c r="F16" s="43" t="str">
        <f>призеры!F60</f>
        <v>Соль-Илецк</v>
      </c>
      <c r="G16" s="43"/>
      <c r="H16" s="44" t="str">
        <f>призеры!H60</f>
        <v>Султанов Ф.Н.</v>
      </c>
      <c r="I16" s="32"/>
      <c r="J16" s="33"/>
    </row>
    <row r="17" spans="1:10" ht="12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72" t="str">
        <f>призеры!A64</f>
        <v>71 кг</v>
      </c>
      <c r="B18" s="34" t="s">
        <v>4</v>
      </c>
      <c r="C18" s="40" t="str">
        <f>призеры!C64</f>
        <v>ярыгин андрей</v>
      </c>
      <c r="D18" s="40" t="str">
        <f>призеры!D64</f>
        <v>21.02.2005.</v>
      </c>
      <c r="E18" s="40" t="str">
        <f>призеры!E64</f>
        <v>ПФО</v>
      </c>
      <c r="F18" s="40" t="str">
        <f>призеры!F64</f>
        <v>Кувандык</v>
      </c>
      <c r="G18" s="40"/>
      <c r="H18" s="41" t="str">
        <f>призеры!H64</f>
        <v>Баширов Р.З. Умбнтов Т.А.</v>
      </c>
      <c r="I18" s="32"/>
      <c r="J18" s="33"/>
    </row>
    <row r="19" spans="1:10" ht="24" customHeight="1">
      <c r="A19" s="173"/>
      <c r="B19" s="95" t="s">
        <v>5</v>
      </c>
      <c r="C19" s="39" t="str">
        <f>призеры!C65</f>
        <v>савченко женя</v>
      </c>
      <c r="D19" s="39" t="str">
        <f>призеры!D65</f>
        <v>16.01.2005.</v>
      </c>
      <c r="E19" s="39" t="str">
        <f>призеры!E65</f>
        <v>ПФО</v>
      </c>
      <c r="F19" s="39" t="str">
        <f>призеры!F65</f>
        <v>Тоцкое</v>
      </c>
      <c r="G19" s="39"/>
      <c r="H19" s="42" t="str">
        <f>призеры!H65</f>
        <v>Киселев М.А.</v>
      </c>
      <c r="I19" s="32"/>
      <c r="J19" s="33"/>
    </row>
    <row r="20" spans="1:10" ht="24" customHeight="1">
      <c r="A20" s="173"/>
      <c r="B20" s="95" t="s">
        <v>6</v>
      </c>
      <c r="C20" s="39" t="str">
        <f>призеры!C66</f>
        <v>старостин саша</v>
      </c>
      <c r="D20" s="39" t="str">
        <f>призеры!D66</f>
        <v>18.11.2006.</v>
      </c>
      <c r="E20" s="39" t="str">
        <f>призеры!E66</f>
        <v>ПФО</v>
      </c>
      <c r="F20" s="39" t="str">
        <f>призеры!F66</f>
        <v>Бузулук</v>
      </c>
      <c r="G20" s="39"/>
      <c r="H20" s="42" t="str">
        <f>призеры!H66</f>
        <v>Ульянин А.Н.</v>
      </c>
      <c r="I20" s="32"/>
      <c r="J20" s="33"/>
    </row>
    <row r="21" spans="1:10" ht="24" customHeight="1" thickBot="1">
      <c r="A21" s="174"/>
      <c r="B21" s="96" t="s">
        <v>6</v>
      </c>
      <c r="C21" s="43" t="str">
        <f>призеры!C67</f>
        <v>клименко михаил</v>
      </c>
      <c r="D21" s="43" t="str">
        <f>призеры!D67</f>
        <v>19.03.2005.</v>
      </c>
      <c r="E21" s="43" t="str">
        <f>призеры!E67</f>
        <v>ПФО</v>
      </c>
      <c r="F21" s="43" t="str">
        <f>призеры!F67</f>
        <v>Соль-Илецк</v>
      </c>
      <c r="G21" s="43"/>
      <c r="H21" s="44" t="str">
        <f>призеры!H67</f>
        <v>Султанов Ф.Н.</v>
      </c>
      <c r="I21" s="32"/>
      <c r="J21" s="33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88" t="str">
        <f>призеры!A71</f>
        <v>св 71 кг</v>
      </c>
      <c r="B23" s="34" t="s">
        <v>4</v>
      </c>
      <c r="C23" s="51" t="str">
        <f>призеры!C71</f>
        <v xml:space="preserve">борщев илья </v>
      </c>
      <c r="D23" s="51" t="str">
        <f>призеры!D71</f>
        <v>03.01.2005.</v>
      </c>
      <c r="E23" s="51" t="str">
        <f>призеры!E71</f>
        <v>ПФО</v>
      </c>
      <c r="F23" s="51" t="str">
        <f>призеры!F71</f>
        <v>Бузулук</v>
      </c>
      <c r="G23" s="51"/>
      <c r="H23" s="52" t="str">
        <f>призеры!H71</f>
        <v>Ульянин А.Н.</v>
      </c>
      <c r="I23" s="50">
        <v>0</v>
      </c>
      <c r="J23" s="33"/>
    </row>
    <row r="24" spans="1:10" ht="24" customHeight="1">
      <c r="A24" s="189"/>
      <c r="B24" s="95" t="s">
        <v>5</v>
      </c>
      <c r="C24" s="121" t="str">
        <f>призеры!C72</f>
        <v>петров максим</v>
      </c>
      <c r="D24" s="121" t="str">
        <f>призеры!D72</f>
        <v>30.08.2005.</v>
      </c>
      <c r="E24" s="121" t="str">
        <f>призеры!E72</f>
        <v>ПФО</v>
      </c>
      <c r="F24" s="121" t="str">
        <f>призеры!F72</f>
        <v>Орск "Юность"</v>
      </c>
      <c r="G24" s="121"/>
      <c r="H24" s="122" t="str">
        <f>призеры!H72</f>
        <v xml:space="preserve">Мищенко </v>
      </c>
      <c r="I24" s="50">
        <v>0</v>
      </c>
      <c r="J24" s="33"/>
    </row>
    <row r="25" spans="1:10" ht="24" customHeight="1">
      <c r="A25" s="189"/>
      <c r="B25" s="95" t="s">
        <v>6</v>
      </c>
      <c r="C25" s="121" t="str">
        <f>призеры!C73</f>
        <v>кончев кирилл</v>
      </c>
      <c r="D25" s="121" t="str">
        <f>призеры!D73</f>
        <v>02.12.2005.</v>
      </c>
      <c r="E25" s="121" t="str">
        <f>призеры!E73</f>
        <v>ПФО</v>
      </c>
      <c r="F25" s="121" t="str">
        <f>призеры!F73</f>
        <v>Оренбург</v>
      </c>
      <c r="G25" s="121">
        <f>призеры!G73</f>
        <v>0</v>
      </c>
      <c r="H25" s="122" t="str">
        <f>призеры!H73</f>
        <v>Левин Ю.А.</v>
      </c>
      <c r="I25" s="32"/>
      <c r="J25" s="33"/>
    </row>
    <row r="26" spans="1:10" ht="24" customHeight="1" thickBot="1">
      <c r="A26" s="190"/>
      <c r="B26" s="96" t="s">
        <v>6</v>
      </c>
      <c r="C26" s="53" t="str">
        <f>призеры!C74</f>
        <v>мишуков влад</v>
      </c>
      <c r="D26" s="53" t="str">
        <f>призеры!D74</f>
        <v>27.12.2005.</v>
      </c>
      <c r="E26" s="53" t="str">
        <f>призеры!E74</f>
        <v>ПФО</v>
      </c>
      <c r="F26" s="53" t="str">
        <f>призеры!F74</f>
        <v>Бузулук</v>
      </c>
      <c r="G26" s="53">
        <f>призеры!G74</f>
        <v>0</v>
      </c>
      <c r="H26" s="54" t="str">
        <f>призеры!H74</f>
        <v>Ульянин А.Н.</v>
      </c>
      <c r="I26" s="32"/>
      <c r="J26" s="33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tr">
        <f>[1]реквизиты!$A$6</f>
        <v>Гл. судья, судья ВК</v>
      </c>
      <c r="C29" s="6"/>
      <c r="D29" s="6"/>
      <c r="E29" s="27"/>
      <c r="F29" s="24" t="str">
        <f>[1]реквизиты!$G$6</f>
        <v>Д.Е. Вышегородцев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tr">
        <f>[1]реквизиты!$G$7</f>
        <v>/Северск/</v>
      </c>
      <c r="G30" s="23"/>
      <c r="H30" s="7"/>
    </row>
    <row r="31" spans="1:10" ht="12" customHeight="1">
      <c r="A31" s="1"/>
      <c r="B31" s="24" t="str">
        <f>[1]реквизиты!$A$8</f>
        <v>Гл. секретарь, судья ВК</v>
      </c>
      <c r="C31" s="7"/>
      <c r="D31" s="7"/>
      <c r="E31" s="28"/>
      <c r="F31" s="24" t="str">
        <f>[1]реквизиты!$G$8</f>
        <v>С.Н. Мордовин</v>
      </c>
      <c r="G31" s="24"/>
      <c r="H31" s="6"/>
    </row>
    <row r="32" spans="1:10" ht="12" customHeight="1">
      <c r="C32" s="1"/>
      <c r="F32" t="str">
        <f>[1]реквизиты!$G$9</f>
        <v>/ Р.Алтай /</v>
      </c>
      <c r="H32" s="7"/>
    </row>
    <row r="37" spans="19:19">
      <c r="S37" t="s">
        <v>9</v>
      </c>
    </row>
  </sheetData>
  <mergeCells count="21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J8:J9"/>
    <mergeCell ref="I10:I11"/>
    <mergeCell ref="J10:J11"/>
    <mergeCell ref="G6:G7"/>
    <mergeCell ref="H6:H7"/>
    <mergeCell ref="I6:I7"/>
    <mergeCell ref="A8:A11"/>
    <mergeCell ref="A13:A16"/>
    <mergeCell ref="A18:A21"/>
    <mergeCell ref="A23:A26"/>
    <mergeCell ref="I8:I9"/>
  </mergeCells>
  <conditionalFormatting sqref="G17 G22">
    <cfRule type="cellIs" dxfId="2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A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10" ht="47.45" customHeight="1">
      <c r="A3" s="195" t="str">
        <f>[1]реквизиты!$A$2</f>
        <v>Первенство СФО по самбо среди юношей и девушек 2004-05г.р.  (Отбор на первенство России)</v>
      </c>
      <c r="B3" s="195"/>
      <c r="C3" s="195"/>
      <c r="D3" s="195"/>
      <c r="E3" s="195"/>
      <c r="F3" s="195"/>
      <c r="G3" s="195"/>
      <c r="H3" s="195"/>
      <c r="I3" s="195"/>
    </row>
    <row r="4" spans="1:10" ht="16.5" customHeight="1" thickBot="1">
      <c r="A4" s="170" t="str">
        <f>[1]реквизиты!$A$3</f>
        <v>12.04.-14.04.2018г.                                              г.Бийск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/>
      <c r="H6" s="160" t="s">
        <v>3</v>
      </c>
      <c r="I6" s="162"/>
    </row>
    <row r="7" spans="1:10" ht="13.5" customHeight="1" thickBot="1">
      <c r="B7" s="166"/>
      <c r="C7" s="168"/>
      <c r="D7" s="168"/>
      <c r="E7" s="168"/>
      <c r="F7" s="168"/>
      <c r="G7" s="159"/>
      <c r="H7" s="161"/>
      <c r="I7" s="162"/>
    </row>
    <row r="8" spans="1:10" ht="24" customHeight="1">
      <c r="A8" s="192" t="str">
        <f>призеры!A8</f>
        <v>35кг</v>
      </c>
      <c r="B8" s="73" t="s">
        <v>4</v>
      </c>
      <c r="C8" s="40" t="str">
        <f>призеры!C8</f>
        <v>бочков андрей</v>
      </c>
      <c r="D8" s="40" t="str">
        <f>призеры!D8</f>
        <v>01.03.2005.</v>
      </c>
      <c r="E8" s="40" t="str">
        <f>призеры!E8</f>
        <v>ПФО</v>
      </c>
      <c r="F8" s="40" t="str">
        <f>призеры!F8</f>
        <v>Оренбург</v>
      </c>
      <c r="G8" s="40"/>
      <c r="H8" s="41" t="str">
        <f>призеры!H8</f>
        <v>Бочаров Э.</v>
      </c>
      <c r="I8" s="137"/>
      <c r="J8" s="138">
        <v>1</v>
      </c>
    </row>
    <row r="9" spans="1:10" ht="24" customHeight="1">
      <c r="A9" s="193"/>
      <c r="B9" s="78" t="s">
        <v>5</v>
      </c>
      <c r="C9" s="39" t="str">
        <f>призеры!C9</f>
        <v>прокопец саша</v>
      </c>
      <c r="D9" s="39" t="str">
        <f>призеры!D9</f>
        <v>17.06.2005.</v>
      </c>
      <c r="E9" s="39" t="str">
        <f>призеры!E9</f>
        <v>ПФО</v>
      </c>
      <c r="F9" s="39" t="str">
        <f>призеры!F9</f>
        <v>Оренбург</v>
      </c>
      <c r="G9" s="39"/>
      <c r="H9" s="42" t="str">
        <f>призеры!H9</f>
        <v>Старостин Н.Н.</v>
      </c>
      <c r="I9" s="137"/>
      <c r="J9" s="138"/>
    </row>
    <row r="10" spans="1:10" ht="24" customHeight="1">
      <c r="A10" s="193"/>
      <c r="B10" s="78" t="s">
        <v>6</v>
      </c>
      <c r="C10" s="39" t="str">
        <f>призеры!C10</f>
        <v>агаев глеб</v>
      </c>
      <c r="D10" s="39" t="str">
        <f>призеры!D10</f>
        <v>20.12.2006.</v>
      </c>
      <c r="E10" s="39" t="str">
        <f>призеры!E10</f>
        <v>ПФО</v>
      </c>
      <c r="F10" s="39" t="str">
        <f>призеры!F10</f>
        <v>Соль-Илецк</v>
      </c>
      <c r="G10" s="39"/>
      <c r="H10" s="42" t="str">
        <f>призеры!H10</f>
        <v>Кожевников Н.С.</v>
      </c>
      <c r="I10" s="137"/>
      <c r="J10" s="138">
        <v>2</v>
      </c>
    </row>
    <row r="11" spans="1:10" ht="24" customHeight="1" thickBot="1">
      <c r="A11" s="194"/>
      <c r="B11" s="79" t="s">
        <v>6</v>
      </c>
      <c r="C11" s="43" t="str">
        <f>призеры!C11</f>
        <v>ягофаров руслан</v>
      </c>
      <c r="D11" s="43" t="str">
        <f>призеры!D11</f>
        <v>28.01.2005.</v>
      </c>
      <c r="E11" s="43" t="str">
        <f>призеры!E11</f>
        <v>ПФО</v>
      </c>
      <c r="F11" s="43" t="str">
        <f>призеры!F11</f>
        <v>Соль-Илецк</v>
      </c>
      <c r="G11" s="43"/>
      <c r="H11" s="44" t="str">
        <f>призеры!H11</f>
        <v>Кожевников Н.С.</v>
      </c>
      <c r="I11" s="137"/>
      <c r="J11" s="138"/>
    </row>
    <row r="12" spans="1:10" ht="12.95" hidden="1" customHeight="1">
      <c r="A12" s="85"/>
      <c r="B12" s="94" t="s">
        <v>6</v>
      </c>
      <c r="C12" s="55" t="e">
        <f>призеры!C12</f>
        <v>#N/A</v>
      </c>
      <c r="D12" s="55" t="e">
        <f>призеры!D12</f>
        <v>#N/A</v>
      </c>
      <c r="E12" s="55" t="str">
        <f>призеры!E12</f>
        <v>ПФО</v>
      </c>
      <c r="F12" s="55" t="e">
        <f>призеры!F12</f>
        <v>#N/A</v>
      </c>
      <c r="G12" s="55"/>
      <c r="H12" s="56" t="e">
        <f>призеры!H12</f>
        <v>#N/A</v>
      </c>
      <c r="I12" s="178"/>
      <c r="J12" s="138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78"/>
      <c r="J13" s="138"/>
    </row>
    <row r="14" spans="1:10" ht="12.95" hidden="1" customHeight="1">
      <c r="A14" s="85"/>
      <c r="B14" s="86" t="s">
        <v>6</v>
      </c>
      <c r="C14" s="39">
        <f>призеры!C14</f>
        <v>0</v>
      </c>
      <c r="D14" s="39">
        <f>призеры!D14</f>
        <v>0</v>
      </c>
      <c r="E14" s="39">
        <f>призеры!E14</f>
        <v>0</v>
      </c>
      <c r="F14" s="39">
        <f>призеры!F14</f>
        <v>0</v>
      </c>
      <c r="G14" s="39"/>
      <c r="H14" s="42">
        <f>призеры!H14</f>
        <v>0</v>
      </c>
      <c r="I14" s="32"/>
      <c r="J14" s="138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32"/>
      <c r="J15" s="138"/>
    </row>
    <row r="16" spans="1:10" ht="12.95" hidden="1" customHeight="1">
      <c r="A16" s="67"/>
      <c r="B16" s="89" t="s">
        <v>10</v>
      </c>
      <c r="C16" s="55" t="s">
        <v>16</v>
      </c>
      <c r="D16" s="55" t="s">
        <v>17</v>
      </c>
      <c r="E16" s="55" t="s">
        <v>14</v>
      </c>
      <c r="F16" s="55" t="s">
        <v>18</v>
      </c>
      <c r="G16" s="90"/>
      <c r="H16" s="55" t="s">
        <v>19</v>
      </c>
      <c r="I16" s="32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32"/>
    </row>
    <row r="18" spans="1:10" ht="12.95" hidden="1" customHeight="1">
      <c r="A18" s="65"/>
      <c r="B18" s="91" t="s">
        <v>10</v>
      </c>
      <c r="C18" s="39" t="s">
        <v>20</v>
      </c>
      <c r="D18" s="39" t="s">
        <v>21</v>
      </c>
      <c r="E18" s="39" t="s">
        <v>14</v>
      </c>
      <c r="F18" s="39" t="s">
        <v>22</v>
      </c>
      <c r="G18" s="92"/>
      <c r="H18" s="39" t="s">
        <v>23</v>
      </c>
      <c r="I18" s="178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78"/>
    </row>
    <row r="20" spans="1:10" ht="6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92" t="str">
        <f>призеры!A15</f>
        <v>38 кг</v>
      </c>
      <c r="B21" s="73" t="s">
        <v>4</v>
      </c>
      <c r="C21" s="40" t="str">
        <f>призеры!C15</f>
        <v>айтжанов алишер</v>
      </c>
      <c r="D21" s="40" t="str">
        <f>призеры!D15</f>
        <v>27.08.2005.</v>
      </c>
      <c r="E21" s="40" t="str">
        <f>призеры!E15</f>
        <v>ПФО</v>
      </c>
      <c r="F21" s="40" t="str">
        <f>призеры!F15</f>
        <v>Соль-Илецк</v>
      </c>
      <c r="G21" s="40"/>
      <c r="H21" s="41" t="str">
        <f>призеры!H15</f>
        <v>Бисенов С.Т.</v>
      </c>
      <c r="I21" s="32"/>
      <c r="J21" s="33"/>
    </row>
    <row r="22" spans="1:10" ht="23.1" customHeight="1">
      <c r="A22" s="193"/>
      <c r="B22" s="62" t="s">
        <v>5</v>
      </c>
      <c r="C22" s="39" t="str">
        <f>призеры!C16</f>
        <v>волков владислав</v>
      </c>
      <c r="D22" s="39" t="str">
        <f>призеры!D16</f>
        <v>01.04.2005.</v>
      </c>
      <c r="E22" s="39" t="str">
        <f>призеры!E16</f>
        <v>ПФО</v>
      </c>
      <c r="F22" s="39" t="str">
        <f>призеры!F16</f>
        <v>Соль-Илецк</v>
      </c>
      <c r="G22" s="39"/>
      <c r="H22" s="42" t="str">
        <f>призеры!H16</f>
        <v>Султанов Ф.Н.</v>
      </c>
      <c r="I22" s="32"/>
      <c r="J22" s="33"/>
    </row>
    <row r="23" spans="1:10" ht="23.1" customHeight="1">
      <c r="A23" s="193"/>
      <c r="B23" s="62" t="s">
        <v>6</v>
      </c>
      <c r="C23" s="39" t="str">
        <f>призеры!C17</f>
        <v>черников дима</v>
      </c>
      <c r="D23" s="39" t="str">
        <f>призеры!D17</f>
        <v>09.11.2005.</v>
      </c>
      <c r="E23" s="39" t="str">
        <f>призеры!E17</f>
        <v>ПФО</v>
      </c>
      <c r="F23" s="39" t="str">
        <f>призеры!F17</f>
        <v>Бузулук</v>
      </c>
      <c r="G23" s="39"/>
      <c r="H23" s="42" t="str">
        <f>призеры!H17</f>
        <v>Панасенко И.А.</v>
      </c>
      <c r="I23" s="32"/>
      <c r="J23" s="33"/>
    </row>
    <row r="24" spans="1:10" ht="23.1" customHeight="1" thickBot="1">
      <c r="A24" s="194"/>
      <c r="B24" s="64" t="s">
        <v>6</v>
      </c>
      <c r="C24" s="43" t="str">
        <f>призеры!C18</f>
        <v>нуршинов амин</v>
      </c>
      <c r="D24" s="43" t="str">
        <f>призеры!D18</f>
        <v>07.07.2006.</v>
      </c>
      <c r="E24" s="43" t="str">
        <f>призеры!E18</f>
        <v>ПФО</v>
      </c>
      <c r="F24" s="43" t="str">
        <f>призеры!F18</f>
        <v>Светлинский р-он</v>
      </c>
      <c r="G24" s="43"/>
      <c r="H24" s="44" t="str">
        <f>призеры!H18</f>
        <v>Хамзаев М.О.</v>
      </c>
      <c r="I24" s="32"/>
      <c r="J24" s="33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72" t="str">
        <f>призеры!A22</f>
        <v>42 кг</v>
      </c>
      <c r="B26" s="73" t="s">
        <v>4</v>
      </c>
      <c r="C26" s="40" t="str">
        <f>призеры!C22</f>
        <v>кузьмин саша</v>
      </c>
      <c r="D26" s="40" t="str">
        <f>призеры!D22</f>
        <v>06.12.2005.</v>
      </c>
      <c r="E26" s="40">
        <f>призеры!E22</f>
        <v>0</v>
      </c>
      <c r="F26" s="40" t="str">
        <f>призеры!F22</f>
        <v>Оренбург</v>
      </c>
      <c r="G26" s="40"/>
      <c r="H26" s="41" t="str">
        <f>призеры!H22</f>
        <v>Бочаров Э.</v>
      </c>
      <c r="I26" s="32"/>
      <c r="J26" s="33"/>
    </row>
    <row r="27" spans="1:10" ht="23.1" customHeight="1">
      <c r="A27" s="173"/>
      <c r="B27" s="62" t="s">
        <v>5</v>
      </c>
      <c r="C27" s="39" t="str">
        <f>призеры!C23</f>
        <v>волков владислав</v>
      </c>
      <c r="D27" s="39" t="str">
        <f>призеры!D23</f>
        <v>13.07.2005.</v>
      </c>
      <c r="E27" s="39">
        <f>призеры!E23</f>
        <v>0</v>
      </c>
      <c r="F27" s="39" t="str">
        <f>призеры!F23</f>
        <v>Орск "Юность"</v>
      </c>
      <c r="G27" s="39"/>
      <c r="H27" s="42" t="str">
        <f>призеры!H23</f>
        <v xml:space="preserve">Султангалеев </v>
      </c>
      <c r="I27" s="32"/>
      <c r="J27" s="33"/>
    </row>
    <row r="28" spans="1:10" ht="23.1" customHeight="1">
      <c r="A28" s="173"/>
      <c r="B28" s="62" t="s">
        <v>6</v>
      </c>
      <c r="C28" s="39" t="str">
        <f>призеры!C24</f>
        <v>мишагин глеб</v>
      </c>
      <c r="D28" s="39" t="str">
        <f>призеры!D24</f>
        <v>12.01.2005.</v>
      </c>
      <c r="E28" s="39">
        <f>призеры!E24</f>
        <v>0</v>
      </c>
      <c r="F28" s="39" t="str">
        <f>призеры!F24</f>
        <v>Кувандык</v>
      </c>
      <c r="G28" s="39"/>
      <c r="H28" s="42" t="str">
        <f>призеры!H24</f>
        <v>Баширов Р.З. Умбнтов Т.А.</v>
      </c>
      <c r="I28" s="32"/>
      <c r="J28" s="33"/>
    </row>
    <row r="29" spans="1:10" ht="23.1" customHeight="1" thickBot="1">
      <c r="A29" s="174"/>
      <c r="B29" s="64" t="s">
        <v>6</v>
      </c>
      <c r="C29" s="43" t="str">
        <f>призеры!C25</f>
        <v>семенов кирилл</v>
      </c>
      <c r="D29" s="43" t="str">
        <f>призеры!D25</f>
        <v>22.6.2006.</v>
      </c>
      <c r="E29" s="43">
        <f>призеры!E25</f>
        <v>0</v>
      </c>
      <c r="F29" s="43" t="str">
        <f>призеры!F25</f>
        <v>Оренбург</v>
      </c>
      <c r="G29" s="43"/>
      <c r="H29" s="44" t="str">
        <f>призеры!H25</f>
        <v>Свобода С.С.</v>
      </c>
      <c r="I29" s="32"/>
      <c r="J29" s="33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32"/>
    </row>
    <row r="31" spans="1:10" ht="23.1" customHeight="1">
      <c r="A31" s="179" t="str">
        <f>призеры!A29</f>
        <v>46 кг</v>
      </c>
      <c r="B31" s="73" t="s">
        <v>4</v>
      </c>
      <c r="C31" s="40" t="str">
        <f>призеры!C29</f>
        <v>ведениев кирилл</v>
      </c>
      <c r="D31" s="40" t="str">
        <f>призеры!D29</f>
        <v>02.05.2005.</v>
      </c>
      <c r="E31" s="40" t="str">
        <f>призеры!E29</f>
        <v>ПФО</v>
      </c>
      <c r="F31" s="40" t="str">
        <f>призеры!F29</f>
        <v>Кувандык</v>
      </c>
      <c r="G31" s="40"/>
      <c r="H31" s="41" t="str">
        <f>призеры!H29</f>
        <v>Бикбердина М.Х. Умбетов Т.А.</v>
      </c>
      <c r="I31" s="32"/>
      <c r="J31" s="33"/>
    </row>
    <row r="32" spans="1:10" ht="23.1" customHeight="1">
      <c r="A32" s="180"/>
      <c r="B32" s="62" t="s">
        <v>5</v>
      </c>
      <c r="C32" s="39" t="str">
        <f>призеры!C30</f>
        <v>гулов али</v>
      </c>
      <c r="D32" s="39" t="str">
        <f>призеры!D30</f>
        <v>08.01.2005.</v>
      </c>
      <c r="E32" s="39" t="str">
        <f>призеры!E30</f>
        <v>ПФО</v>
      </c>
      <c r="F32" s="39" t="str">
        <f>призеры!F30</f>
        <v>ЗАТО Комаровский</v>
      </c>
      <c r="G32" s="39"/>
      <c r="H32" s="42" t="str">
        <f>призеры!H30</f>
        <v>Ефименко Ю.И.Шаупкелов М.А.</v>
      </c>
      <c r="I32" s="32"/>
      <c r="J32" s="33"/>
    </row>
    <row r="33" spans="1:10" ht="23.1" customHeight="1">
      <c r="A33" s="180"/>
      <c r="B33" s="62" t="s">
        <v>6</v>
      </c>
      <c r="C33" s="39" t="str">
        <f>призеры!C31</f>
        <v>шумилин влад</v>
      </c>
      <c r="D33" s="39" t="str">
        <f>призеры!D31</f>
        <v>04.01.2006.</v>
      </c>
      <c r="E33" s="39" t="str">
        <f>призеры!E31</f>
        <v>ПФО</v>
      </c>
      <c r="F33" s="39" t="str">
        <f>призеры!F31</f>
        <v>Оренбург</v>
      </c>
      <c r="G33" s="39"/>
      <c r="H33" s="42" t="str">
        <f>призеры!H31</f>
        <v>Старостин Н.Н.</v>
      </c>
      <c r="I33" s="32"/>
      <c r="J33" s="33"/>
    </row>
    <row r="34" spans="1:10" ht="23.1" customHeight="1" thickBot="1">
      <c r="A34" s="181"/>
      <c r="B34" s="64" t="s">
        <v>6</v>
      </c>
      <c r="C34" s="43" t="str">
        <f>призеры!C32</f>
        <v>токашев жан</v>
      </c>
      <c r="D34" s="43" t="str">
        <f>призеры!D32</f>
        <v>20.11.2006.</v>
      </c>
      <c r="E34" s="43" t="str">
        <f>призеры!E32</f>
        <v>ПФО</v>
      </c>
      <c r="F34" s="43" t="str">
        <f>призеры!F32</f>
        <v>Орск "ЮНОСТЬ"</v>
      </c>
      <c r="G34" s="43"/>
      <c r="H34" s="44" t="str">
        <f>призеры!H32</f>
        <v>Ашкрумов А.</v>
      </c>
      <c r="I34" s="32"/>
      <c r="J34" s="33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32"/>
    </row>
    <row r="36" spans="1:10" ht="23.1" customHeight="1">
      <c r="A36" s="172" t="str">
        <f>призеры!A36</f>
        <v>50 кг</v>
      </c>
      <c r="B36" s="73" t="s">
        <v>4</v>
      </c>
      <c r="C36" s="40" t="str">
        <f>призеры!C36</f>
        <v>жидких кирилл</v>
      </c>
      <c r="D36" s="40" t="str">
        <f>призеры!D36</f>
        <v>01.03.2005.</v>
      </c>
      <c r="E36" s="40" t="str">
        <f>призеры!E36</f>
        <v>ПФО</v>
      </c>
      <c r="F36" s="40" t="str">
        <f>призеры!F36</f>
        <v>Соль-Илецк</v>
      </c>
      <c r="G36" s="40"/>
      <c r="H36" s="41" t="str">
        <f>призеры!H36</f>
        <v>Кожевников Н.С.</v>
      </c>
      <c r="I36" s="32"/>
      <c r="J36" s="33"/>
    </row>
    <row r="37" spans="1:10" ht="23.1" customHeight="1">
      <c r="A37" s="173"/>
      <c r="B37" s="62" t="s">
        <v>5</v>
      </c>
      <c r="C37" s="39" t="str">
        <f>призеры!C37</f>
        <v>нижегородов арсений</v>
      </c>
      <c r="D37" s="39" t="str">
        <f>призеры!D37</f>
        <v>10.07.2005.</v>
      </c>
      <c r="E37" s="39" t="str">
        <f>призеры!E37</f>
        <v>ПФО</v>
      </c>
      <c r="F37" s="39" t="str">
        <f>призеры!F37</f>
        <v>Медногорск</v>
      </c>
      <c r="G37" s="39"/>
      <c r="H37" s="42" t="str">
        <f>призеры!H37</f>
        <v>Бодрин Р.Р. Умбетов Т.А.</v>
      </c>
      <c r="I37" s="32"/>
      <c r="J37" s="33"/>
    </row>
    <row r="38" spans="1:10" ht="23.1" customHeight="1">
      <c r="A38" s="173"/>
      <c r="B38" s="62" t="s">
        <v>6</v>
      </c>
      <c r="C38" s="39" t="str">
        <f>призеры!C38</f>
        <v>смирнов роман</v>
      </c>
      <c r="D38" s="39" t="str">
        <f>призеры!D38</f>
        <v>21.12.2006.</v>
      </c>
      <c r="E38" s="39" t="str">
        <f>призеры!E38</f>
        <v>ПФО</v>
      </c>
      <c r="F38" s="39" t="str">
        <f>призеры!F38</f>
        <v>Орск "Силы -Урала"</v>
      </c>
      <c r="G38" s="39"/>
      <c r="H38" s="42" t="str">
        <f>призеры!H38</f>
        <v>Рузавиин И.Н.</v>
      </c>
      <c r="I38" s="32"/>
      <c r="J38" s="33"/>
    </row>
    <row r="39" spans="1:10" ht="23.1" customHeight="1" thickBot="1">
      <c r="A39" s="174"/>
      <c r="B39" s="64" t="s">
        <v>6</v>
      </c>
      <c r="C39" s="43" t="str">
        <f>призеры!C39</f>
        <v>гриднев илья</v>
      </c>
      <c r="D39" s="43" t="str">
        <f>призеры!D39</f>
        <v>25.09.2006.</v>
      </c>
      <c r="E39" s="43" t="str">
        <f>призеры!E39</f>
        <v>ПФО</v>
      </c>
      <c r="F39" s="43" t="str">
        <f>призеры!F39</f>
        <v>Тоцкое</v>
      </c>
      <c r="G39" s="43"/>
      <c r="H39" s="44" t="str">
        <f>призеры!H39</f>
        <v>Сибикин А.Н.</v>
      </c>
      <c r="I39" s="32"/>
      <c r="J39" s="33"/>
    </row>
    <row r="40" spans="1:10" ht="23.1" hidden="1" customHeight="1">
      <c r="A40" s="57"/>
      <c r="B40" s="74" t="s">
        <v>10</v>
      </c>
      <c r="C40" s="55" t="s">
        <v>38</v>
      </c>
      <c r="D40" s="55" t="s">
        <v>39</v>
      </c>
      <c r="E40" s="55" t="s">
        <v>36</v>
      </c>
      <c r="F40" s="55" t="s">
        <v>40</v>
      </c>
      <c r="G40" s="55"/>
      <c r="H40" s="55" t="s">
        <v>41</v>
      </c>
      <c r="I40" s="32"/>
    </row>
    <row r="41" spans="1:10" ht="23.1" hidden="1" customHeight="1" thickBot="1">
      <c r="A41" s="58"/>
      <c r="B41" s="64" t="s">
        <v>10</v>
      </c>
      <c r="C41" s="39" t="s">
        <v>42</v>
      </c>
      <c r="D41" s="39" t="s">
        <v>43</v>
      </c>
      <c r="E41" s="39" t="s">
        <v>44</v>
      </c>
      <c r="F41" s="39" t="s">
        <v>45</v>
      </c>
      <c r="G41" s="39"/>
      <c r="H41" s="39" t="s">
        <v>46</v>
      </c>
      <c r="I41" s="32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72" t="str">
        <f>призеры!A43</f>
        <v>54 кг</v>
      </c>
      <c r="B43" s="73" t="s">
        <v>4</v>
      </c>
      <c r="C43" s="40" t="str">
        <f>призеры!C43</f>
        <v>ибрагимов амин</v>
      </c>
      <c r="D43" s="40" t="str">
        <f>призеры!D43</f>
        <v>17.0.2005.</v>
      </c>
      <c r="E43" s="40" t="str">
        <f>призеры!E43</f>
        <v>ПФО</v>
      </c>
      <c r="F43" s="40" t="str">
        <f>призеры!F43</f>
        <v>Оренбург</v>
      </c>
      <c r="G43" s="40"/>
      <c r="H43" s="41" t="str">
        <f>призеры!H43</f>
        <v>Старостин Н.Н.</v>
      </c>
      <c r="I43" s="32"/>
      <c r="J43" s="33"/>
    </row>
    <row r="44" spans="1:10" ht="23.1" customHeight="1">
      <c r="A44" s="173"/>
      <c r="B44" s="62" t="s">
        <v>5</v>
      </c>
      <c r="C44" s="39" t="str">
        <f>призеры!C44</f>
        <v xml:space="preserve">диденко ярослав </v>
      </c>
      <c r="D44" s="39" t="str">
        <f>призеры!D44</f>
        <v>29.03.2005.</v>
      </c>
      <c r="E44" s="39" t="str">
        <f>призеры!E44</f>
        <v>ПФО</v>
      </c>
      <c r="F44" s="39" t="str">
        <f>призеры!F44</f>
        <v>Орск "Юность"</v>
      </c>
      <c r="G44" s="39"/>
      <c r="H44" s="42" t="str">
        <f>призеры!H44</f>
        <v>Дубецкая Н.</v>
      </c>
      <c r="I44" s="32"/>
      <c r="J44" s="33"/>
    </row>
    <row r="45" spans="1:10" ht="23.1" customHeight="1">
      <c r="A45" s="173"/>
      <c r="B45" s="62" t="s">
        <v>6</v>
      </c>
      <c r="C45" s="39" t="str">
        <f>призеры!C45</f>
        <v>чечнев иван</v>
      </c>
      <c r="D45" s="39" t="str">
        <f>призеры!D45</f>
        <v>28.04.2005.</v>
      </c>
      <c r="E45" s="39" t="str">
        <f>призеры!E45</f>
        <v>ПФО</v>
      </c>
      <c r="F45" s="39" t="str">
        <f>призеры!F45</f>
        <v>Новотроицк</v>
      </c>
      <c r="G45" s="39"/>
      <c r="H45" s="42" t="str">
        <f>призеры!H45</f>
        <v>Атаулов А.</v>
      </c>
      <c r="I45" s="32"/>
      <c r="J45" s="33"/>
    </row>
    <row r="46" spans="1:10" ht="23.1" customHeight="1" thickBot="1">
      <c r="A46" s="174"/>
      <c r="B46" s="64" t="s">
        <v>6</v>
      </c>
      <c r="C46" s="43" t="str">
        <f>призеры!C46</f>
        <v>давлетов динислан</v>
      </c>
      <c r="D46" s="43" t="str">
        <f>призеры!D46</f>
        <v>10.08.2005.</v>
      </c>
      <c r="E46" s="43" t="str">
        <f>призеры!E46</f>
        <v>ПФО</v>
      </c>
      <c r="F46" s="43" t="str">
        <f>призеры!F46</f>
        <v>ЗАТО Комаровский</v>
      </c>
      <c r="G46" s="43"/>
      <c r="H46" s="44" t="str">
        <f>призеры!H46</f>
        <v>Криворучко Ю.И. Ефименко О.В.</v>
      </c>
      <c r="I46" s="32"/>
      <c r="J46" s="33"/>
    </row>
    <row r="47" spans="1:10" ht="23.1" hidden="1" customHeight="1">
      <c r="A47" s="57"/>
      <c r="B47" s="38" t="s">
        <v>10</v>
      </c>
      <c r="C47" s="55" t="s">
        <v>47</v>
      </c>
      <c r="D47" s="55" t="s">
        <v>48</v>
      </c>
      <c r="E47" s="55" t="s">
        <v>44</v>
      </c>
      <c r="F47" s="55" t="s">
        <v>49</v>
      </c>
      <c r="G47" s="55">
        <v>0</v>
      </c>
      <c r="H47" s="56" t="s">
        <v>50</v>
      </c>
      <c r="I47" s="32"/>
    </row>
    <row r="48" spans="1:10" ht="23.1" hidden="1" customHeight="1" thickBot="1">
      <c r="A48" s="58"/>
      <c r="B48" s="35" t="s">
        <v>10</v>
      </c>
      <c r="C48" s="43" t="s">
        <v>51</v>
      </c>
      <c r="D48" s="43" t="s">
        <v>52</v>
      </c>
      <c r="E48" s="43" t="s">
        <v>37</v>
      </c>
      <c r="F48" s="43" t="s">
        <v>53</v>
      </c>
      <c r="G48" s="43">
        <v>0</v>
      </c>
      <c r="H48" s="44" t="s">
        <v>54</v>
      </c>
      <c r="I48" s="32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72" t="str">
        <f>призеры!A50</f>
        <v>59 кг</v>
      </c>
      <c r="B50" s="34" t="s">
        <v>4</v>
      </c>
      <c r="C50" s="40" t="s">
        <v>55</v>
      </c>
      <c r="D50" s="40" t="s">
        <v>56</v>
      </c>
      <c r="E50" s="40" t="s">
        <v>36</v>
      </c>
      <c r="F50" s="40" t="s">
        <v>57</v>
      </c>
      <c r="G50" s="40">
        <v>0</v>
      </c>
      <c r="H50" s="41" t="s">
        <v>58</v>
      </c>
      <c r="I50" s="32"/>
      <c r="J50" s="33"/>
    </row>
    <row r="51" spans="1:19" ht="23.1" hidden="1" customHeight="1">
      <c r="A51" s="173"/>
      <c r="B51" s="37" t="s">
        <v>5</v>
      </c>
      <c r="C51" s="39" t="s">
        <v>59</v>
      </c>
      <c r="D51" s="39" t="s">
        <v>60</v>
      </c>
      <c r="E51" s="39" t="s">
        <v>36</v>
      </c>
      <c r="F51" s="39" t="s">
        <v>61</v>
      </c>
      <c r="G51" s="39">
        <v>0</v>
      </c>
      <c r="H51" s="42" t="s">
        <v>62</v>
      </c>
      <c r="I51" s="32"/>
      <c r="J51" s="33"/>
    </row>
    <row r="52" spans="1:19" ht="23.1" hidden="1" customHeight="1">
      <c r="A52" s="173"/>
      <c r="B52" s="37" t="s">
        <v>6</v>
      </c>
      <c r="C52" s="39" t="s">
        <v>63</v>
      </c>
      <c r="D52" s="39" t="s">
        <v>64</v>
      </c>
      <c r="E52" s="39" t="s">
        <v>14</v>
      </c>
      <c r="F52" s="39" t="s">
        <v>65</v>
      </c>
      <c r="G52" s="39">
        <v>0</v>
      </c>
      <c r="H52" s="42" t="s">
        <v>66</v>
      </c>
      <c r="I52" s="32"/>
      <c r="J52" s="33"/>
    </row>
    <row r="53" spans="1:19" ht="23.1" hidden="1" customHeight="1" thickBot="1">
      <c r="A53" s="174"/>
      <c r="B53" s="35" t="s">
        <v>6</v>
      </c>
      <c r="C53" s="43" t="s">
        <v>67</v>
      </c>
      <c r="D53" s="43" t="s">
        <v>68</v>
      </c>
      <c r="E53" s="43" t="s">
        <v>36</v>
      </c>
      <c r="F53" s="43" t="s">
        <v>69</v>
      </c>
      <c r="G53" s="43">
        <v>0</v>
      </c>
      <c r="H53" s="44" t="s">
        <v>70</v>
      </c>
      <c r="I53" s="32"/>
      <c r="J53" s="33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32"/>
      <c r="J54" s="33"/>
    </row>
    <row r="55" spans="1:19" ht="12" customHeight="1">
      <c r="A55" s="1"/>
      <c r="B55" s="24" t="str">
        <f>[1]реквизиты!$A$6</f>
        <v>Гл. судья, судья ВК</v>
      </c>
      <c r="C55" s="6"/>
      <c r="D55" s="6"/>
      <c r="E55" s="27"/>
      <c r="F55" s="24" t="str">
        <f>[1]реквизиты!$G$6</f>
        <v>Д.Е. Вышегородцев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tr">
        <f>[1]реквизиты!$G$7</f>
        <v>/Северск/</v>
      </c>
      <c r="G56" s="23"/>
      <c r="H56" s="7"/>
    </row>
    <row r="57" spans="1:19" ht="12" customHeight="1">
      <c r="A57" s="1"/>
      <c r="B57" s="24" t="str">
        <f>[1]реквизиты!$A$8</f>
        <v>Гл. секретарь, судья ВК</v>
      </c>
      <c r="C57" s="7"/>
      <c r="D57" s="7"/>
      <c r="E57" s="28"/>
      <c r="F57" s="24" t="str">
        <f>[1]реквизиты!$G$8</f>
        <v>С.Н. Мордовин</v>
      </c>
      <c r="G57" s="24"/>
      <c r="H57" s="6"/>
    </row>
    <row r="58" spans="1:19" ht="12" customHeight="1">
      <c r="C58" s="1"/>
      <c r="F58" t="str">
        <f>[1]реквизиты!$G$9</f>
        <v>/ Р.Алтай /</v>
      </c>
      <c r="H58" s="7"/>
    </row>
    <row r="63" spans="1:19">
      <c r="S63" t="s">
        <v>9</v>
      </c>
    </row>
  </sheetData>
  <mergeCells count="28"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  <mergeCell ref="J8:J9"/>
    <mergeCell ref="I10:I11"/>
    <mergeCell ref="J10:J11"/>
    <mergeCell ref="J14:J15"/>
    <mergeCell ref="I12:I13"/>
    <mergeCell ref="J12:J13"/>
    <mergeCell ref="A50:A53"/>
    <mergeCell ref="A43:A46"/>
    <mergeCell ref="I18:I19"/>
    <mergeCell ref="A21:A24"/>
    <mergeCell ref="A26:A29"/>
    <mergeCell ref="A31:A34"/>
    <mergeCell ref="A36:A39"/>
  </mergeCells>
  <conditionalFormatting sqref="G25 G30 G35 G40:G42 G47:G54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Normal="100" workbookViewId="0">
      <selection activeCell="C22" sqref="C22:H2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9" t="s">
        <v>7</v>
      </c>
      <c r="B1" s="169"/>
      <c r="C1" s="169"/>
      <c r="D1" s="169"/>
      <c r="E1" s="169"/>
      <c r="F1" s="169"/>
      <c r="G1" s="169"/>
      <c r="H1" s="169"/>
      <c r="I1" s="169"/>
    </row>
    <row r="2" spans="1:10" ht="17.25" customHeight="1">
      <c r="A2" s="170" t="s">
        <v>8</v>
      </c>
      <c r="B2" s="170"/>
      <c r="C2" s="170"/>
      <c r="D2" s="170"/>
      <c r="E2" s="170"/>
      <c r="F2" s="170"/>
      <c r="G2" s="170"/>
      <c r="H2" s="170"/>
      <c r="I2" s="170"/>
    </row>
    <row r="3" spans="1:10" ht="40.5" customHeight="1">
      <c r="A3" s="175" t="s">
        <v>278</v>
      </c>
      <c r="B3" s="175"/>
      <c r="C3" s="175"/>
      <c r="D3" s="175"/>
      <c r="E3" s="175"/>
      <c r="F3" s="175"/>
      <c r="G3" s="175"/>
      <c r="H3" s="175"/>
      <c r="I3" s="175"/>
    </row>
    <row r="4" spans="1:10" ht="16.5" customHeight="1" thickBot="1">
      <c r="A4" s="170" t="s">
        <v>279</v>
      </c>
      <c r="B4" s="170"/>
      <c r="C4" s="170"/>
      <c r="D4" s="170"/>
      <c r="E4" s="170"/>
      <c r="F4" s="170"/>
      <c r="G4" s="170"/>
      <c r="H4" s="170"/>
      <c r="I4" s="170"/>
    </row>
    <row r="5" spans="1:10" ht="3.75" hidden="1" customHeight="1" thickBot="1">
      <c r="A5" s="170"/>
      <c r="B5" s="170"/>
      <c r="C5" s="170"/>
      <c r="D5" s="170"/>
      <c r="E5" s="170"/>
      <c r="F5" s="170"/>
      <c r="G5" s="170"/>
      <c r="H5" s="170"/>
      <c r="I5" s="170"/>
    </row>
    <row r="6" spans="1:10" ht="11.1" customHeight="1">
      <c r="A6" s="176" t="s">
        <v>26</v>
      </c>
      <c r="B6" s="165" t="s">
        <v>0</v>
      </c>
      <c r="C6" s="167" t="s">
        <v>1</v>
      </c>
      <c r="D6" s="167" t="s">
        <v>2</v>
      </c>
      <c r="E6" s="167" t="s">
        <v>12</v>
      </c>
      <c r="F6" s="167" t="s">
        <v>13</v>
      </c>
      <c r="G6" s="158" t="s">
        <v>25</v>
      </c>
      <c r="H6" s="160" t="s">
        <v>3</v>
      </c>
      <c r="I6" s="162"/>
    </row>
    <row r="7" spans="1:10" ht="13.5" customHeight="1" thickBot="1">
      <c r="A7" s="177"/>
      <c r="B7" s="166"/>
      <c r="C7" s="168"/>
      <c r="D7" s="168"/>
      <c r="E7" s="168"/>
      <c r="F7" s="168"/>
      <c r="G7" s="159"/>
      <c r="H7" s="161"/>
      <c r="I7" s="162"/>
    </row>
    <row r="8" spans="1:10" ht="23.1" customHeight="1">
      <c r="A8" s="172" t="s">
        <v>198</v>
      </c>
      <c r="B8" s="60" t="s">
        <v>4</v>
      </c>
      <c r="C8" s="98" t="s">
        <v>187</v>
      </c>
      <c r="D8" s="131" t="s">
        <v>188</v>
      </c>
      <c r="E8" s="40" t="s">
        <v>36</v>
      </c>
      <c r="F8" s="40" t="s">
        <v>189</v>
      </c>
      <c r="G8" s="40">
        <v>0</v>
      </c>
      <c r="H8" s="41" t="s">
        <v>190</v>
      </c>
      <c r="I8" s="137"/>
      <c r="J8" s="138"/>
    </row>
    <row r="9" spans="1:10" ht="23.1" customHeight="1">
      <c r="A9" s="173"/>
      <c r="B9" s="61" t="s">
        <v>5</v>
      </c>
      <c r="C9" s="99" t="s">
        <v>191</v>
      </c>
      <c r="D9" s="132" t="s">
        <v>192</v>
      </c>
      <c r="E9" s="39" t="s">
        <v>36</v>
      </c>
      <c r="F9" s="39" t="s">
        <v>189</v>
      </c>
      <c r="G9" s="39">
        <v>0</v>
      </c>
      <c r="H9" s="42" t="s">
        <v>180</v>
      </c>
      <c r="I9" s="137"/>
      <c r="J9" s="138"/>
    </row>
    <row r="10" spans="1:10" ht="23.1" customHeight="1">
      <c r="A10" s="173"/>
      <c r="B10" s="62" t="s">
        <v>6</v>
      </c>
      <c r="C10" s="99" t="s">
        <v>193</v>
      </c>
      <c r="D10" s="132" t="s">
        <v>194</v>
      </c>
      <c r="E10" s="39" t="s">
        <v>36</v>
      </c>
      <c r="F10" s="39" t="s">
        <v>171</v>
      </c>
      <c r="G10" s="39">
        <v>0</v>
      </c>
      <c r="H10" s="42" t="s">
        <v>195</v>
      </c>
      <c r="I10" s="137"/>
      <c r="J10" s="138"/>
    </row>
    <row r="11" spans="1:10" ht="23.1" customHeight="1">
      <c r="A11" s="173"/>
      <c r="B11" s="63" t="s">
        <v>6</v>
      </c>
      <c r="C11" s="99" t="s">
        <v>196</v>
      </c>
      <c r="D11" s="132" t="s">
        <v>197</v>
      </c>
      <c r="E11" s="39" t="s">
        <v>36</v>
      </c>
      <c r="F11" s="39" t="s">
        <v>171</v>
      </c>
      <c r="G11" s="39">
        <v>0</v>
      </c>
      <c r="H11" s="42" t="s">
        <v>195</v>
      </c>
      <c r="I11" s="137"/>
      <c r="J11" s="138"/>
    </row>
    <row r="12" spans="1:10" ht="23.1" hidden="1" customHeight="1">
      <c r="A12" s="173"/>
      <c r="B12" s="63" t="s">
        <v>10</v>
      </c>
      <c r="C12" s="99" t="e">
        <f>[2]ит.пр!C10</f>
        <v>#N/A</v>
      </c>
      <c r="D12" s="39" t="e">
        <f>[2]ит.пр!D10</f>
        <v>#N/A</v>
      </c>
      <c r="E12" s="39" t="s">
        <v>36</v>
      </c>
      <c r="F12" s="39" t="e">
        <f>[2]ит.пр!F10</f>
        <v>#N/A</v>
      </c>
      <c r="G12" s="39"/>
      <c r="H12" s="42" t="e">
        <f>[2]ит.пр!H10</f>
        <v>#N/A</v>
      </c>
      <c r="I12" s="178"/>
      <c r="J12" s="138"/>
    </row>
    <row r="13" spans="1:10" ht="23.1" hidden="1" customHeight="1" thickBot="1">
      <c r="A13" s="174"/>
      <c r="B13" s="64" t="s">
        <v>10</v>
      </c>
      <c r="C13" s="100" t="e">
        <f>[2]ит.пр!C11</f>
        <v>#N/A</v>
      </c>
      <c r="D13" s="43" t="e">
        <f>[2]ит.пр!D11</f>
        <v>#N/A</v>
      </c>
      <c r="E13" s="43" t="s">
        <v>36</v>
      </c>
      <c r="F13" s="43" t="e">
        <f>[2]ит.пр!F11</f>
        <v>#N/A</v>
      </c>
      <c r="G13" s="43"/>
      <c r="H13" s="44" t="e">
        <f>[2]ит.пр!H11</f>
        <v>#N/A</v>
      </c>
      <c r="I13" s="178"/>
      <c r="J13" s="138"/>
    </row>
    <row r="14" spans="1:10" ht="9.9499999999999993" customHeight="1" thickBot="1">
      <c r="B14" s="8"/>
      <c r="C14" s="9"/>
      <c r="D14" s="9"/>
      <c r="E14" s="25"/>
      <c r="F14" s="9"/>
      <c r="G14" s="68"/>
      <c r="H14" s="9"/>
      <c r="I14" s="14"/>
      <c r="J14" s="138"/>
    </row>
    <row r="15" spans="1:10" ht="23.1" customHeight="1">
      <c r="A15" s="172" t="s">
        <v>146</v>
      </c>
      <c r="B15" s="73" t="s">
        <v>4</v>
      </c>
      <c r="C15" s="98" t="s">
        <v>172</v>
      </c>
      <c r="D15" s="131" t="s">
        <v>199</v>
      </c>
      <c r="E15" s="40" t="s">
        <v>36</v>
      </c>
      <c r="F15" s="40" t="s">
        <v>171</v>
      </c>
      <c r="G15" s="40">
        <v>0</v>
      </c>
      <c r="H15" s="41" t="s">
        <v>179</v>
      </c>
      <c r="I15" s="14"/>
      <c r="J15" s="138"/>
    </row>
    <row r="16" spans="1:10" ht="23.1" customHeight="1">
      <c r="A16" s="173"/>
      <c r="B16" s="78" t="s">
        <v>5</v>
      </c>
      <c r="C16" s="99" t="s">
        <v>170</v>
      </c>
      <c r="D16" s="132" t="s">
        <v>200</v>
      </c>
      <c r="E16" s="39" t="s">
        <v>36</v>
      </c>
      <c r="F16" s="39" t="s">
        <v>171</v>
      </c>
      <c r="G16" s="39">
        <v>0</v>
      </c>
      <c r="H16" s="42" t="s">
        <v>174</v>
      </c>
      <c r="I16" s="14"/>
    </row>
    <row r="17" spans="1:16" ht="23.1" customHeight="1">
      <c r="A17" s="173"/>
      <c r="B17" s="78" t="s">
        <v>6</v>
      </c>
      <c r="C17" s="99" t="s">
        <v>201</v>
      </c>
      <c r="D17" s="132" t="s">
        <v>202</v>
      </c>
      <c r="E17" s="39" t="s">
        <v>36</v>
      </c>
      <c r="F17" s="39" t="s">
        <v>177</v>
      </c>
      <c r="G17" s="39">
        <v>0</v>
      </c>
      <c r="H17" s="42" t="s">
        <v>178</v>
      </c>
      <c r="I17" s="14"/>
    </row>
    <row r="18" spans="1:16" ht="23.1" customHeight="1">
      <c r="A18" s="173"/>
      <c r="B18" s="78" t="s">
        <v>6</v>
      </c>
      <c r="C18" s="99" t="s">
        <v>203</v>
      </c>
      <c r="D18" s="132" t="s">
        <v>204</v>
      </c>
      <c r="E18" s="39" t="s">
        <v>36</v>
      </c>
      <c r="F18" s="39" t="s">
        <v>205</v>
      </c>
      <c r="G18" s="39">
        <v>0</v>
      </c>
      <c r="H18" s="42" t="s">
        <v>184</v>
      </c>
      <c r="I18" s="178"/>
    </row>
    <row r="19" spans="1:16" ht="23.1" hidden="1" customHeight="1">
      <c r="A19" s="173"/>
      <c r="B19" s="78" t="s">
        <v>10</v>
      </c>
      <c r="C19" s="99" t="str">
        <f>[3]ит.пр!C10</f>
        <v>ИВАНОВ Никита Алексеевич</v>
      </c>
      <c r="D19" s="39" t="str">
        <f>[3]ит.пр!D10</f>
        <v>10.05.06, 2ю</v>
      </c>
      <c r="E19" s="39" t="s">
        <v>36</v>
      </c>
      <c r="F19" s="39" t="str">
        <f>[3]ит.пр!F10</f>
        <v>Красноярский, Шарыпово, МО</v>
      </c>
      <c r="G19" s="39"/>
      <c r="H19" s="42" t="str">
        <f>[3]ит.пр!H10</f>
        <v>Ягонский А. А.</v>
      </c>
      <c r="I19" s="178"/>
    </row>
    <row r="20" spans="1:16" ht="23.1" hidden="1" customHeight="1" thickBot="1">
      <c r="A20" s="174"/>
      <c r="B20" s="79" t="s">
        <v>10</v>
      </c>
      <c r="C20" s="100" t="str">
        <f>[3]ит.пр!C11</f>
        <v>МХОЯН Арман Артакович</v>
      </c>
      <c r="D20" s="43" t="str">
        <f>[3]ит.пр!D11</f>
        <v>14.06.05, 1ю</v>
      </c>
      <c r="E20" s="43" t="s">
        <v>36</v>
      </c>
      <c r="F20" s="43" t="str">
        <f>[3]ит.пр!F11</f>
        <v>Забайкальский, Чита, ВС</v>
      </c>
      <c r="G20" s="43"/>
      <c r="H20" s="44" t="str">
        <f>[3]ит.пр!H11</f>
        <v>Немынов В.А.</v>
      </c>
      <c r="I20" s="11"/>
    </row>
    <row r="21" spans="1:16" ht="9.9499999999999993" customHeight="1" thickBot="1">
      <c r="B21" s="13"/>
      <c r="C21" s="9"/>
      <c r="D21" s="9"/>
      <c r="E21" s="25"/>
      <c r="F21" s="9"/>
      <c r="G21" s="68"/>
      <c r="H21" s="9"/>
      <c r="I21" s="32"/>
      <c r="J21" s="33"/>
    </row>
    <row r="22" spans="1:16" ht="23.1" customHeight="1">
      <c r="A22" s="172" t="s">
        <v>24</v>
      </c>
      <c r="B22" s="73" t="s">
        <v>4</v>
      </c>
      <c r="C22" s="98" t="s">
        <v>280</v>
      </c>
      <c r="D22" s="131" t="s">
        <v>281</v>
      </c>
      <c r="E22" s="40">
        <v>0</v>
      </c>
      <c r="F22" s="40" t="s">
        <v>189</v>
      </c>
      <c r="G22" s="40">
        <v>0</v>
      </c>
      <c r="H22" s="41" t="s">
        <v>190</v>
      </c>
      <c r="I22" s="32"/>
      <c r="J22" s="33"/>
    </row>
    <row r="23" spans="1:16" ht="23.1" customHeight="1">
      <c r="A23" s="173"/>
      <c r="B23" s="78" t="s">
        <v>5</v>
      </c>
      <c r="C23" s="99" t="s">
        <v>170</v>
      </c>
      <c r="D23" s="132" t="s">
        <v>282</v>
      </c>
      <c r="E23" s="39">
        <v>0</v>
      </c>
      <c r="F23" s="39" t="s">
        <v>228</v>
      </c>
      <c r="G23" s="39">
        <v>0</v>
      </c>
      <c r="H23" s="42" t="s">
        <v>283</v>
      </c>
      <c r="I23" s="14"/>
      <c r="J23" s="33"/>
    </row>
    <row r="24" spans="1:16" ht="23.1" customHeight="1">
      <c r="A24" s="173"/>
      <c r="B24" s="78" t="s">
        <v>6</v>
      </c>
      <c r="C24" s="99" t="s">
        <v>284</v>
      </c>
      <c r="D24" s="132" t="s">
        <v>285</v>
      </c>
      <c r="E24" s="39">
        <v>0</v>
      </c>
      <c r="F24" s="39" t="s">
        <v>208</v>
      </c>
      <c r="G24" s="39">
        <v>0</v>
      </c>
      <c r="H24" s="42" t="s">
        <v>261</v>
      </c>
      <c r="I24" s="14"/>
      <c r="J24" s="33"/>
    </row>
    <row r="25" spans="1:16" ht="23.1" customHeight="1">
      <c r="A25" s="173"/>
      <c r="B25" s="78" t="s">
        <v>6</v>
      </c>
      <c r="C25" s="99" t="s">
        <v>286</v>
      </c>
      <c r="D25" s="132" t="s">
        <v>287</v>
      </c>
      <c r="E25" s="39">
        <v>0</v>
      </c>
      <c r="F25" s="39" t="s">
        <v>189</v>
      </c>
      <c r="G25" s="39">
        <v>0</v>
      </c>
      <c r="H25" s="42" t="s">
        <v>206</v>
      </c>
      <c r="I25" s="32"/>
    </row>
    <row r="26" spans="1:16" ht="23.1" hidden="1" customHeight="1">
      <c r="A26" s="173"/>
      <c r="B26" s="78" t="s">
        <v>10</v>
      </c>
      <c r="C26" s="99" t="str">
        <f>[4]ит.пр!C10</f>
        <v xml:space="preserve">КАРТАВЧЕНКО Илья Валерьевич </v>
      </c>
      <c r="D26" s="39" t="str">
        <f>[4]ит.пр!D10</f>
        <v>25.01.05, 2р</v>
      </c>
      <c r="E26" s="39" t="s">
        <v>36</v>
      </c>
      <c r="F26" s="39" t="str">
        <f>[4]ит.пр!F10</f>
        <v>Новосибирская, Болотное, МО</v>
      </c>
      <c r="G26" s="39"/>
      <c r="H26" s="42" t="str">
        <f>[4]ит.пр!H10</f>
        <v>Александров Ю.П</v>
      </c>
      <c r="I26" s="32"/>
      <c r="L26" s="17"/>
      <c r="M26" s="18"/>
      <c r="N26" s="17"/>
      <c r="O26" s="19"/>
      <c r="P26" s="36"/>
    </row>
    <row r="27" spans="1:16" ht="23.1" hidden="1" customHeight="1" thickBot="1">
      <c r="A27" s="174"/>
      <c r="B27" s="79" t="s">
        <v>10</v>
      </c>
      <c r="C27" s="100" t="str">
        <f>[4]ит.пр!C11</f>
        <v>ШАФРАНОВСКИЙ Иван Владимирович</v>
      </c>
      <c r="D27" s="43" t="str">
        <f>[4]ит.пр!D11</f>
        <v>14.10.04, 2ю</v>
      </c>
      <c r="E27" s="43" t="s">
        <v>36</v>
      </c>
      <c r="F27" s="43" t="str">
        <f>[4]ит.пр!F11</f>
        <v>Иркутская, Иркутск, МО</v>
      </c>
      <c r="G27" s="43"/>
      <c r="H27" s="44" t="str">
        <f>[4]ит.пр!H11</f>
        <v>Пенькович Н.С.</v>
      </c>
      <c r="I27" s="11"/>
    </row>
    <row r="28" spans="1:16" ht="9.9499999999999993" customHeight="1" thickBot="1">
      <c r="A28" s="30"/>
      <c r="B28" s="12"/>
      <c r="C28" s="15"/>
      <c r="D28" s="16"/>
      <c r="E28" s="16"/>
      <c r="F28" s="17"/>
      <c r="G28" s="68"/>
      <c r="H28" s="20"/>
      <c r="I28" s="32"/>
      <c r="J28" s="33"/>
    </row>
    <row r="29" spans="1:16" ht="23.1" customHeight="1">
      <c r="A29" s="179" t="s">
        <v>29</v>
      </c>
      <c r="B29" s="73" t="s">
        <v>4</v>
      </c>
      <c r="C29" s="98" t="s">
        <v>207</v>
      </c>
      <c r="D29" s="131" t="s">
        <v>226</v>
      </c>
      <c r="E29" s="40" t="s">
        <v>36</v>
      </c>
      <c r="F29" s="40" t="s">
        <v>208</v>
      </c>
      <c r="G29" s="40">
        <v>0</v>
      </c>
      <c r="H29" s="41" t="s">
        <v>169</v>
      </c>
      <c r="I29" s="32"/>
      <c r="J29" s="33"/>
    </row>
    <row r="30" spans="1:16" ht="23.1" customHeight="1">
      <c r="A30" s="180"/>
      <c r="B30" s="78" t="s">
        <v>5</v>
      </c>
      <c r="C30" s="99" t="s">
        <v>175</v>
      </c>
      <c r="D30" s="132" t="s">
        <v>209</v>
      </c>
      <c r="E30" s="39" t="s">
        <v>36</v>
      </c>
      <c r="F30" s="39" t="s">
        <v>176</v>
      </c>
      <c r="G30" s="39">
        <v>0</v>
      </c>
      <c r="H30" s="42" t="s">
        <v>210</v>
      </c>
      <c r="I30" s="14"/>
      <c r="J30" s="33"/>
    </row>
    <row r="31" spans="1:16" ht="23.1" customHeight="1">
      <c r="A31" s="180"/>
      <c r="B31" s="78" t="s">
        <v>6</v>
      </c>
      <c r="C31" s="99" t="s">
        <v>211</v>
      </c>
      <c r="D31" s="132" t="s">
        <v>212</v>
      </c>
      <c r="E31" s="39" t="s">
        <v>36</v>
      </c>
      <c r="F31" s="39" t="s">
        <v>189</v>
      </c>
      <c r="G31" s="39">
        <v>0</v>
      </c>
      <c r="H31" s="42" t="s">
        <v>180</v>
      </c>
      <c r="I31" s="14"/>
      <c r="J31" s="33"/>
    </row>
    <row r="32" spans="1:16" ht="23.1" customHeight="1">
      <c r="A32" s="180"/>
      <c r="B32" s="78" t="s">
        <v>6</v>
      </c>
      <c r="C32" s="99" t="s">
        <v>213</v>
      </c>
      <c r="D32" s="132" t="s">
        <v>214</v>
      </c>
      <c r="E32" s="39" t="s">
        <v>36</v>
      </c>
      <c r="F32" s="39" t="s">
        <v>173</v>
      </c>
      <c r="G32" s="39">
        <v>0</v>
      </c>
      <c r="H32" s="42" t="s">
        <v>215</v>
      </c>
      <c r="I32" s="32"/>
    </row>
    <row r="33" spans="1:10" ht="23.1" hidden="1" customHeight="1">
      <c r="A33" s="180"/>
      <c r="B33" s="78" t="s">
        <v>10</v>
      </c>
      <c r="C33" s="99" t="e">
        <f>[5]ит.пр!C10</f>
        <v>#N/A</v>
      </c>
      <c r="D33" s="39" t="e">
        <f>[5]ит.пр!D10</f>
        <v>#N/A</v>
      </c>
      <c r="E33" s="39" t="s">
        <v>36</v>
      </c>
      <c r="F33" s="39" t="e">
        <f>[5]ит.пр!F10</f>
        <v>#N/A</v>
      </c>
      <c r="G33" s="39"/>
      <c r="H33" s="42" t="e">
        <f>[5]ит.пр!H10</f>
        <v>#N/A</v>
      </c>
      <c r="I33" s="32"/>
    </row>
    <row r="34" spans="1:10" ht="23.1" hidden="1" customHeight="1" thickBot="1">
      <c r="A34" s="181"/>
      <c r="B34" s="79" t="s">
        <v>10</v>
      </c>
      <c r="C34" s="100" t="e">
        <f>[5]ит.пр!C11</f>
        <v>#N/A</v>
      </c>
      <c r="D34" s="43" t="e">
        <f>[5]ит.пр!D11</f>
        <v>#N/A</v>
      </c>
      <c r="E34" s="43" t="s">
        <v>36</v>
      </c>
      <c r="F34" s="43" t="e">
        <f>[5]ит.пр!F11</f>
        <v>#N/A</v>
      </c>
      <c r="G34" s="43"/>
      <c r="H34" s="44" t="e">
        <f>[5]ит.пр!H11</f>
        <v>#N/A</v>
      </c>
      <c r="I34" s="14"/>
    </row>
    <row r="35" spans="1:10" ht="9.9499999999999993" customHeight="1" thickBot="1">
      <c r="A35" s="30"/>
      <c r="B35" s="12"/>
      <c r="C35" s="15"/>
      <c r="D35" s="16"/>
      <c r="E35" s="16"/>
      <c r="F35" s="17"/>
      <c r="G35" s="17"/>
      <c r="H35" s="20"/>
      <c r="I35" s="32"/>
      <c r="J35" s="33"/>
    </row>
    <row r="36" spans="1:10" ht="23.1" customHeight="1">
      <c r="A36" s="172" t="s">
        <v>30</v>
      </c>
      <c r="B36" s="73" t="s">
        <v>4</v>
      </c>
      <c r="C36" s="98" t="s">
        <v>216</v>
      </c>
      <c r="D36" s="131" t="s">
        <v>188</v>
      </c>
      <c r="E36" s="40" t="s">
        <v>36</v>
      </c>
      <c r="F36" s="40" t="s">
        <v>171</v>
      </c>
      <c r="G36" s="40">
        <v>0</v>
      </c>
      <c r="H36" s="41" t="s">
        <v>195</v>
      </c>
      <c r="I36" s="32"/>
      <c r="J36" s="33"/>
    </row>
    <row r="37" spans="1:10" ht="23.1" customHeight="1">
      <c r="A37" s="173"/>
      <c r="B37" s="78" t="s">
        <v>5</v>
      </c>
      <c r="C37" s="99" t="s">
        <v>217</v>
      </c>
      <c r="D37" s="132" t="s">
        <v>218</v>
      </c>
      <c r="E37" s="39" t="s">
        <v>36</v>
      </c>
      <c r="F37" s="39" t="s">
        <v>219</v>
      </c>
      <c r="G37" s="39">
        <v>0</v>
      </c>
      <c r="H37" s="42" t="s">
        <v>220</v>
      </c>
      <c r="I37" s="14"/>
      <c r="J37" s="33"/>
    </row>
    <row r="38" spans="1:10" ht="23.1" customHeight="1">
      <c r="A38" s="173"/>
      <c r="B38" s="78" t="s">
        <v>6</v>
      </c>
      <c r="C38" s="99" t="s">
        <v>221</v>
      </c>
      <c r="D38" s="132" t="s">
        <v>222</v>
      </c>
      <c r="E38" s="39" t="s">
        <v>36</v>
      </c>
      <c r="F38" s="39" t="s">
        <v>227</v>
      </c>
      <c r="G38" s="39">
        <v>0</v>
      </c>
      <c r="H38" s="42" t="s">
        <v>223</v>
      </c>
      <c r="I38" s="14"/>
      <c r="J38" s="33"/>
    </row>
    <row r="39" spans="1:10" ht="23.1" customHeight="1">
      <c r="A39" s="173"/>
      <c r="B39" s="78" t="s">
        <v>6</v>
      </c>
      <c r="C39" s="99" t="s">
        <v>224</v>
      </c>
      <c r="D39" s="132" t="s">
        <v>225</v>
      </c>
      <c r="E39" s="39" t="s">
        <v>36</v>
      </c>
      <c r="F39" s="39" t="s">
        <v>182</v>
      </c>
      <c r="G39" s="39">
        <v>0</v>
      </c>
      <c r="H39" s="42" t="s">
        <v>183</v>
      </c>
      <c r="I39" s="31" t="s">
        <v>11</v>
      </c>
    </row>
    <row r="40" spans="1:10" ht="23.1" hidden="1" customHeight="1">
      <c r="A40" s="173"/>
      <c r="B40" s="78" t="s">
        <v>10</v>
      </c>
      <c r="C40" s="99" t="str">
        <f>[6]ит.пр!C10</f>
        <v>ИВАНОВ Александр Михайлович</v>
      </c>
      <c r="D40" s="39" t="str">
        <f>[6]ит.пр!D10</f>
        <v>15.08.04, 2ю</v>
      </c>
      <c r="E40" s="39" t="s">
        <v>36</v>
      </c>
      <c r="F40" s="39" t="str">
        <f>[6]ит.пр!F10</f>
        <v>Кемеровская, Кемерово, МО</v>
      </c>
      <c r="G40" s="39"/>
      <c r="H40" s="42" t="str">
        <f>[6]ит.пр!H10</f>
        <v>Шиянов С.А.</v>
      </c>
      <c r="I40" s="32"/>
    </row>
    <row r="41" spans="1:10" ht="23.1" hidden="1" customHeight="1" thickBot="1">
      <c r="A41" s="174"/>
      <c r="B41" s="79" t="s">
        <v>10</v>
      </c>
      <c r="C41" s="100" t="str">
        <f>[6]ит.пр!C11</f>
        <v>САДОМСКИЙ Илья Вадимович</v>
      </c>
      <c r="D41" s="43" t="str">
        <f>[6]ит.пр!D11</f>
        <v>30.01.05, 2ю</v>
      </c>
      <c r="E41" s="43" t="s">
        <v>36</v>
      </c>
      <c r="F41" s="43" t="str">
        <f>[6]ит.пр!F11</f>
        <v>Красноярский, Шарыпово, МО</v>
      </c>
      <c r="G41" s="43"/>
      <c r="H41" s="44" t="str">
        <f>[6]ит.пр!H11</f>
        <v>Ягонский А. А.</v>
      </c>
      <c r="I41" s="14"/>
    </row>
    <row r="42" spans="1:10" ht="23.1" customHeight="1" thickBot="1">
      <c r="B42" s="46"/>
      <c r="C42" s="47"/>
      <c r="D42" s="47"/>
      <c r="E42" s="48"/>
      <c r="F42" s="47"/>
      <c r="G42" s="69"/>
      <c r="H42" s="49"/>
      <c r="I42" s="32"/>
      <c r="J42" s="33"/>
    </row>
    <row r="43" spans="1:10" ht="23.1" customHeight="1">
      <c r="A43" s="172" t="s">
        <v>147</v>
      </c>
      <c r="B43" s="73" t="s">
        <v>4</v>
      </c>
      <c r="C43" s="98" t="s">
        <v>181</v>
      </c>
      <c r="D43" s="131" t="s">
        <v>229</v>
      </c>
      <c r="E43" s="40" t="s">
        <v>36</v>
      </c>
      <c r="F43" s="40" t="s">
        <v>189</v>
      </c>
      <c r="G43" s="40">
        <v>0</v>
      </c>
      <c r="H43" s="41" t="s">
        <v>180</v>
      </c>
      <c r="I43" s="32"/>
      <c r="J43" s="33"/>
    </row>
    <row r="44" spans="1:10" ht="23.1" customHeight="1">
      <c r="A44" s="173"/>
      <c r="B44" s="78" t="s">
        <v>5</v>
      </c>
      <c r="C44" s="99" t="s">
        <v>230</v>
      </c>
      <c r="D44" s="132" t="s">
        <v>231</v>
      </c>
      <c r="E44" s="39" t="s">
        <v>36</v>
      </c>
      <c r="F44" s="39" t="s">
        <v>228</v>
      </c>
      <c r="G44" s="39">
        <v>0</v>
      </c>
      <c r="H44" s="42" t="s">
        <v>232</v>
      </c>
      <c r="I44" s="14"/>
      <c r="J44" s="33"/>
    </row>
    <row r="45" spans="1:10" ht="23.1" customHeight="1">
      <c r="A45" s="173"/>
      <c r="B45" s="78" t="s">
        <v>6</v>
      </c>
      <c r="C45" s="99" t="s">
        <v>233</v>
      </c>
      <c r="D45" s="132" t="s">
        <v>234</v>
      </c>
      <c r="E45" s="39" t="s">
        <v>36</v>
      </c>
      <c r="F45" s="39" t="s">
        <v>235</v>
      </c>
      <c r="G45" s="39">
        <v>0</v>
      </c>
      <c r="H45" s="42" t="s">
        <v>236</v>
      </c>
      <c r="I45" s="14"/>
      <c r="J45" s="33"/>
    </row>
    <row r="46" spans="1:10" ht="23.1" customHeight="1">
      <c r="A46" s="173"/>
      <c r="B46" s="78" t="s">
        <v>6</v>
      </c>
      <c r="C46" s="99" t="s">
        <v>237</v>
      </c>
      <c r="D46" s="132" t="s">
        <v>238</v>
      </c>
      <c r="E46" s="39" t="s">
        <v>36</v>
      </c>
      <c r="F46" s="39" t="s">
        <v>176</v>
      </c>
      <c r="G46" s="39">
        <v>0</v>
      </c>
      <c r="H46" s="42" t="s">
        <v>239</v>
      </c>
      <c r="I46" s="32"/>
    </row>
    <row r="47" spans="1:10" ht="23.1" hidden="1" customHeight="1">
      <c r="A47" s="173"/>
      <c r="B47" s="78" t="s">
        <v>10</v>
      </c>
      <c r="C47" s="99" t="str">
        <f>[7]ит.пр!C10</f>
        <v>ЕФИШЕВ Андрей Николаевич</v>
      </c>
      <c r="D47" s="39" t="str">
        <f>[7]ит.пр!D10</f>
        <v>26.11.04, 1ю</v>
      </c>
      <c r="E47" s="39" t="s">
        <v>36</v>
      </c>
      <c r="F47" s="39" t="str">
        <f>[7]ит.пр!F10</f>
        <v>Алтайский, Шипуново, МО</v>
      </c>
      <c r="G47" s="39"/>
      <c r="H47" s="42" t="str">
        <f>[7]ит.пр!H10</f>
        <v>Шаталов В.Н., Быков Р.</v>
      </c>
      <c r="I47" s="32"/>
    </row>
    <row r="48" spans="1:10" ht="23.1" hidden="1" customHeight="1" thickBot="1">
      <c r="A48" s="174"/>
      <c r="B48" s="101" t="s">
        <v>10</v>
      </c>
      <c r="C48" s="100" t="str">
        <f>[7]ит.пр!C11</f>
        <v>МОРДОВИН Андрей Сергеевич</v>
      </c>
      <c r="D48" s="43" t="str">
        <f>[7]ит.пр!D11</f>
        <v>23.11.04, 3р</v>
      </c>
      <c r="E48" s="43" t="s">
        <v>36</v>
      </c>
      <c r="F48" s="43" t="str">
        <f>[7]ит.пр!F11</f>
        <v>Р.Алтай, Майминский, МО</v>
      </c>
      <c r="G48" s="43"/>
      <c r="H48" s="44" t="str">
        <f>[7]ит.пр!H11</f>
        <v>С.Н. Мордовин</v>
      </c>
      <c r="I48" s="11"/>
    </row>
    <row r="49" spans="1:10" ht="23.1" customHeight="1" thickBot="1">
      <c r="B49" s="13"/>
      <c r="C49" s="9"/>
      <c r="D49" s="9"/>
      <c r="E49" s="25"/>
      <c r="F49" s="9"/>
      <c r="G49" s="68"/>
      <c r="H49" s="22"/>
      <c r="I49" s="32"/>
      <c r="J49" s="33"/>
    </row>
    <row r="50" spans="1:10" ht="23.1" customHeight="1">
      <c r="A50" s="179" t="s">
        <v>148</v>
      </c>
      <c r="B50" s="73" t="s">
        <v>4</v>
      </c>
      <c r="C50" s="98" t="s">
        <v>240</v>
      </c>
      <c r="D50" s="131" t="s">
        <v>241</v>
      </c>
      <c r="E50" s="40" t="s">
        <v>36</v>
      </c>
      <c r="F50" s="40" t="s">
        <v>242</v>
      </c>
      <c r="G50" s="40">
        <v>0</v>
      </c>
      <c r="H50" s="41" t="s">
        <v>243</v>
      </c>
      <c r="I50" s="32"/>
      <c r="J50" s="33"/>
    </row>
    <row r="51" spans="1:10" ht="23.1" customHeight="1">
      <c r="A51" s="180"/>
      <c r="B51" s="78" t="s">
        <v>5</v>
      </c>
      <c r="C51" s="99" t="s">
        <v>244</v>
      </c>
      <c r="D51" s="132" t="s">
        <v>245</v>
      </c>
      <c r="E51" s="39" t="s">
        <v>36</v>
      </c>
      <c r="F51" s="39" t="s">
        <v>228</v>
      </c>
      <c r="G51" s="39">
        <v>0</v>
      </c>
      <c r="H51" s="42" t="s">
        <v>232</v>
      </c>
      <c r="I51" s="14"/>
      <c r="J51" s="33"/>
    </row>
    <row r="52" spans="1:10" ht="23.1" customHeight="1">
      <c r="A52" s="180"/>
      <c r="B52" s="78" t="s">
        <v>6</v>
      </c>
      <c r="C52" s="99" t="s">
        <v>246</v>
      </c>
      <c r="D52" s="132" t="s">
        <v>247</v>
      </c>
      <c r="E52" s="39" t="s">
        <v>36</v>
      </c>
      <c r="F52" s="39" t="s">
        <v>228</v>
      </c>
      <c r="G52" s="39">
        <v>0</v>
      </c>
      <c r="H52" s="42" t="s">
        <v>248</v>
      </c>
      <c r="I52" s="14"/>
      <c r="J52" s="33"/>
    </row>
    <row r="53" spans="1:10" ht="23.1" customHeight="1">
      <c r="A53" s="180"/>
      <c r="B53" s="78" t="s">
        <v>6</v>
      </c>
      <c r="C53" s="99" t="s">
        <v>249</v>
      </c>
      <c r="D53" s="132" t="s">
        <v>250</v>
      </c>
      <c r="E53" s="39" t="s">
        <v>36</v>
      </c>
      <c r="F53" s="39" t="s">
        <v>208</v>
      </c>
      <c r="G53" s="39">
        <v>0</v>
      </c>
      <c r="H53" s="42" t="s">
        <v>251</v>
      </c>
      <c r="I53" s="32"/>
    </row>
    <row r="54" spans="1:10" ht="23.1" hidden="1" customHeight="1">
      <c r="A54" s="180"/>
      <c r="B54" s="78" t="s">
        <v>10</v>
      </c>
      <c r="C54" s="99" t="e">
        <f>[8]ит.пр!C10</f>
        <v>#N/A</v>
      </c>
      <c r="D54" s="39" t="e">
        <f>[8]ит.пр!D10</f>
        <v>#N/A</v>
      </c>
      <c r="E54" s="39" t="s">
        <v>36</v>
      </c>
      <c r="F54" s="39" t="e">
        <f>[8]ит.пр!F10</f>
        <v>#N/A</v>
      </c>
      <c r="G54" s="39"/>
      <c r="H54" s="42" t="e">
        <f>[8]ит.пр!H10</f>
        <v>#N/A</v>
      </c>
      <c r="I54" s="32"/>
    </row>
    <row r="55" spans="1:10" ht="23.1" hidden="1" customHeight="1" thickBot="1">
      <c r="A55" s="181"/>
      <c r="B55" s="79" t="s">
        <v>10</v>
      </c>
      <c r="C55" s="100" t="e">
        <f>[8]ит.пр!C11</f>
        <v>#N/A</v>
      </c>
      <c r="D55" s="43" t="e">
        <f>[8]ит.пр!D11</f>
        <v>#N/A</v>
      </c>
      <c r="E55" s="43" t="s">
        <v>36</v>
      </c>
      <c r="F55" s="43" t="e">
        <f>[8]ит.пр!F11</f>
        <v>#N/A</v>
      </c>
      <c r="G55" s="43"/>
      <c r="H55" s="44" t="e">
        <f>[8]ит.пр!H11</f>
        <v>#N/A</v>
      </c>
      <c r="I55" s="11"/>
    </row>
    <row r="56" spans="1:10" ht="23.1" customHeight="1" thickBot="1">
      <c r="B56" s="46"/>
      <c r="C56" s="47"/>
      <c r="D56" s="47"/>
      <c r="E56" s="48"/>
      <c r="F56" s="47"/>
      <c r="G56" s="69"/>
      <c r="H56" s="49"/>
      <c r="I56" s="32"/>
      <c r="J56" s="33"/>
    </row>
    <row r="57" spans="1:10" ht="23.1" customHeight="1">
      <c r="A57" s="179" t="s">
        <v>149</v>
      </c>
      <c r="B57" s="73" t="s">
        <v>4</v>
      </c>
      <c r="C57" s="98" t="s">
        <v>252</v>
      </c>
      <c r="D57" s="131" t="s">
        <v>253</v>
      </c>
      <c r="E57" s="40" t="s">
        <v>36</v>
      </c>
      <c r="F57" s="40" t="s">
        <v>177</v>
      </c>
      <c r="G57" s="40">
        <v>0</v>
      </c>
      <c r="H57" s="41" t="s">
        <v>254</v>
      </c>
      <c r="I57" s="32"/>
      <c r="J57" s="33"/>
    </row>
    <row r="58" spans="1:10" ht="23.1" customHeight="1">
      <c r="A58" s="180"/>
      <c r="B58" s="78" t="s">
        <v>5</v>
      </c>
      <c r="C58" s="99" t="s">
        <v>255</v>
      </c>
      <c r="D58" s="132" t="s">
        <v>256</v>
      </c>
      <c r="E58" s="39" t="s">
        <v>36</v>
      </c>
      <c r="F58" s="39" t="s">
        <v>235</v>
      </c>
      <c r="G58" s="39">
        <v>0</v>
      </c>
      <c r="H58" s="42" t="s">
        <v>236</v>
      </c>
      <c r="I58" s="14"/>
      <c r="J58" s="33"/>
    </row>
    <row r="59" spans="1:10" ht="23.1" customHeight="1">
      <c r="A59" s="180"/>
      <c r="B59" s="78" t="s">
        <v>6</v>
      </c>
      <c r="C59" s="99" t="s">
        <v>257</v>
      </c>
      <c r="D59" s="132" t="s">
        <v>258</v>
      </c>
      <c r="E59" s="39" t="s">
        <v>36</v>
      </c>
      <c r="F59" s="39" t="s">
        <v>242</v>
      </c>
      <c r="G59" s="39">
        <v>0</v>
      </c>
      <c r="H59" s="42" t="s">
        <v>243</v>
      </c>
      <c r="I59" s="14"/>
      <c r="J59" s="33"/>
    </row>
    <row r="60" spans="1:10" ht="23.1" customHeight="1">
      <c r="A60" s="180"/>
      <c r="B60" s="78" t="s">
        <v>6</v>
      </c>
      <c r="C60" s="99" t="s">
        <v>259</v>
      </c>
      <c r="D60" s="132" t="s">
        <v>202</v>
      </c>
      <c r="E60" s="39" t="s">
        <v>36</v>
      </c>
      <c r="F60" s="39" t="s">
        <v>171</v>
      </c>
      <c r="G60" s="39">
        <v>0</v>
      </c>
      <c r="H60" s="42" t="s">
        <v>174</v>
      </c>
      <c r="I60" s="32"/>
    </row>
    <row r="61" spans="1:10" ht="23.1" hidden="1" customHeight="1">
      <c r="A61" s="180"/>
      <c r="B61" s="78" t="s">
        <v>10</v>
      </c>
      <c r="C61" s="99" t="str">
        <f>[9]ит.пр!C10</f>
        <v>ТОМЫШЕВ Данил Иванович</v>
      </c>
      <c r="D61" s="39" t="str">
        <f>[9]ит.пр!D10</f>
        <v>03.04.04, 1ю</v>
      </c>
      <c r="E61" s="39" t="s">
        <v>36</v>
      </c>
      <c r="F61" s="39" t="str">
        <f>[9]ит.пр!F10</f>
        <v>Р.Алтай, Усть-Коксинский, МО</v>
      </c>
      <c r="G61" s="39"/>
      <c r="H61" s="42" t="str">
        <f>[9]ит.пр!H10</f>
        <v>Черепанов В.А.</v>
      </c>
      <c r="I61" s="32"/>
    </row>
    <row r="62" spans="1:10" ht="23.1" hidden="1" customHeight="1" thickBot="1">
      <c r="A62" s="181"/>
      <c r="B62" s="79" t="s">
        <v>10</v>
      </c>
      <c r="C62" s="100" t="str">
        <f>[9]ит.пр!C11</f>
        <v>ДЁМКИН Дмитрий Андреевич</v>
      </c>
      <c r="D62" s="43" t="str">
        <f>[9]ит.пр!D11</f>
        <v>18.03.04, 1ю</v>
      </c>
      <c r="E62" s="43" t="s">
        <v>36</v>
      </c>
      <c r="F62" s="43" t="str">
        <f>[9]ит.пр!F11</f>
        <v>Алтайский, Барнаул, СС</v>
      </c>
      <c r="G62" s="43"/>
      <c r="H62" s="44" t="str">
        <f>[9]ит.пр!H11</f>
        <v>Захаров А.В., Пушилина Ю.С.</v>
      </c>
      <c r="I62" s="11"/>
    </row>
    <row r="63" spans="1:10" ht="23.1" customHeight="1" thickBot="1">
      <c r="B63" s="13"/>
      <c r="C63" s="9"/>
      <c r="D63" s="9"/>
      <c r="E63" s="25"/>
      <c r="F63" s="9"/>
      <c r="G63" s="68"/>
      <c r="H63" s="22"/>
      <c r="I63" s="32"/>
      <c r="J63" s="33"/>
    </row>
    <row r="64" spans="1:10" ht="23.1" customHeight="1">
      <c r="A64" s="182" t="s">
        <v>150</v>
      </c>
      <c r="B64" s="73" t="s">
        <v>4</v>
      </c>
      <c r="C64" s="98" t="s">
        <v>260</v>
      </c>
      <c r="D64" s="131" t="s">
        <v>247</v>
      </c>
      <c r="E64" s="40" t="s">
        <v>36</v>
      </c>
      <c r="F64" s="40" t="s">
        <v>208</v>
      </c>
      <c r="G64" s="40">
        <v>0</v>
      </c>
      <c r="H64" s="41" t="s">
        <v>261</v>
      </c>
      <c r="I64" s="32"/>
      <c r="J64" s="33"/>
    </row>
    <row r="65" spans="1:10" ht="23.1" customHeight="1">
      <c r="A65" s="183"/>
      <c r="B65" s="78" t="s">
        <v>5</v>
      </c>
      <c r="C65" s="99" t="s">
        <v>262</v>
      </c>
      <c r="D65" s="132" t="s">
        <v>263</v>
      </c>
      <c r="E65" s="39" t="s">
        <v>36</v>
      </c>
      <c r="F65" s="39" t="s">
        <v>182</v>
      </c>
      <c r="G65" s="39">
        <v>0</v>
      </c>
      <c r="H65" s="42" t="s">
        <v>264</v>
      </c>
      <c r="I65" s="14"/>
      <c r="J65" s="33"/>
    </row>
    <row r="66" spans="1:10" ht="23.1" customHeight="1">
      <c r="A66" s="183"/>
      <c r="B66" s="78" t="s">
        <v>6</v>
      </c>
      <c r="C66" s="99" t="s">
        <v>265</v>
      </c>
      <c r="D66" s="132" t="s">
        <v>266</v>
      </c>
      <c r="E66" s="39" t="s">
        <v>36</v>
      </c>
      <c r="F66" s="39" t="s">
        <v>177</v>
      </c>
      <c r="G66" s="39">
        <v>0</v>
      </c>
      <c r="H66" s="42" t="s">
        <v>186</v>
      </c>
      <c r="I66" s="14"/>
      <c r="J66" s="33"/>
    </row>
    <row r="67" spans="1:10" ht="23.1" customHeight="1">
      <c r="A67" s="183"/>
      <c r="B67" s="78" t="s">
        <v>6</v>
      </c>
      <c r="C67" s="99" t="s">
        <v>267</v>
      </c>
      <c r="D67" s="132" t="s">
        <v>268</v>
      </c>
      <c r="E67" s="39" t="s">
        <v>36</v>
      </c>
      <c r="F67" s="39" t="s">
        <v>171</v>
      </c>
      <c r="G67" s="39">
        <v>0</v>
      </c>
      <c r="H67" s="42" t="s">
        <v>174</v>
      </c>
      <c r="I67" s="32"/>
    </row>
    <row r="68" spans="1:10" ht="23.1" hidden="1" customHeight="1">
      <c r="A68" s="183"/>
      <c r="B68" s="78" t="s">
        <v>10</v>
      </c>
      <c r="C68" s="99" t="str">
        <f>[10]ит.пр!C10</f>
        <v>ТАРАСКИН Артём Игоревич</v>
      </c>
      <c r="D68" s="39" t="str">
        <f>[10]ит.пр!D10</f>
        <v>14.01.04, 3р</v>
      </c>
      <c r="E68" s="39" t="s">
        <v>36</v>
      </c>
      <c r="F68" s="39" t="str">
        <f>[10]ит.пр!F10</f>
        <v>Кемеровская, Новокузнецк, ГБФСУ КО КСШОР № 3</v>
      </c>
      <c r="G68" s="39"/>
      <c r="H68" s="42" t="str">
        <f>[10]ит.пр!H10</f>
        <v xml:space="preserve"> Гранкин Е.В. Параскивопуло И.В.</v>
      </c>
      <c r="I68" s="32"/>
    </row>
    <row r="69" spans="1:10" ht="25.5" hidden="1" customHeight="1" thickBot="1">
      <c r="A69" s="184"/>
      <c r="B69" s="79" t="s">
        <v>10</v>
      </c>
      <c r="C69" s="100" t="str">
        <f>[10]ит.пр!C11</f>
        <v>ЗАБРОДИН Глеб Павлович</v>
      </c>
      <c r="D69" s="43" t="str">
        <f>[10]ит.пр!D11</f>
        <v>10.01.04, 1ю</v>
      </c>
      <c r="E69" s="43" t="s">
        <v>36</v>
      </c>
      <c r="F69" s="43" t="str">
        <f>[10]ит.пр!F11</f>
        <v>Красноярский, Бородино, МО</v>
      </c>
      <c r="G69" s="43"/>
      <c r="H69" s="44" t="str">
        <f>[10]ит.пр!H11</f>
        <v>Постоев С. А.</v>
      </c>
      <c r="I69" s="11"/>
    </row>
    <row r="70" spans="1:10" ht="23.1" customHeight="1" thickBot="1">
      <c r="A70" s="1"/>
      <c r="B70" s="45"/>
      <c r="C70" s="10"/>
      <c r="D70" s="10"/>
      <c r="E70" s="26"/>
      <c r="F70" s="10"/>
      <c r="G70" s="70"/>
      <c r="H70" s="21"/>
      <c r="I70" s="32"/>
      <c r="J70" s="33"/>
    </row>
    <row r="71" spans="1:10" ht="23.1" customHeight="1">
      <c r="A71" s="185" t="s">
        <v>151</v>
      </c>
      <c r="B71" s="73" t="s">
        <v>4</v>
      </c>
      <c r="C71" s="97" t="s">
        <v>269</v>
      </c>
      <c r="D71" s="133" t="s">
        <v>270</v>
      </c>
      <c r="E71" s="51" t="s">
        <v>36</v>
      </c>
      <c r="F71" s="51" t="s">
        <v>177</v>
      </c>
      <c r="G71" s="51">
        <v>0</v>
      </c>
      <c r="H71" s="52" t="s">
        <v>186</v>
      </c>
      <c r="I71" s="32"/>
      <c r="J71" s="33"/>
    </row>
    <row r="72" spans="1:10" ht="23.1" customHeight="1">
      <c r="A72" s="186"/>
      <c r="B72" s="78" t="s">
        <v>5</v>
      </c>
      <c r="C72" s="123" t="s">
        <v>185</v>
      </c>
      <c r="D72" s="121" t="s">
        <v>271</v>
      </c>
      <c r="E72" s="121" t="s">
        <v>36</v>
      </c>
      <c r="F72" s="121" t="s">
        <v>228</v>
      </c>
      <c r="G72" s="121">
        <v>0</v>
      </c>
      <c r="H72" s="122" t="s">
        <v>272</v>
      </c>
      <c r="I72" s="14"/>
      <c r="J72" s="33"/>
    </row>
    <row r="73" spans="1:10" ht="23.1" customHeight="1">
      <c r="A73" s="186"/>
      <c r="B73" s="78" t="s">
        <v>6</v>
      </c>
      <c r="C73" s="123" t="s">
        <v>273</v>
      </c>
      <c r="D73" s="121" t="s">
        <v>274</v>
      </c>
      <c r="E73" s="121" t="s">
        <v>36</v>
      </c>
      <c r="F73" s="121" t="s">
        <v>189</v>
      </c>
      <c r="G73" s="121">
        <v>0</v>
      </c>
      <c r="H73" s="122" t="s">
        <v>275</v>
      </c>
      <c r="I73" s="14"/>
      <c r="J73" s="33"/>
    </row>
    <row r="74" spans="1:10" ht="23.1" customHeight="1" thickBot="1">
      <c r="A74" s="186"/>
      <c r="B74" s="78" t="s">
        <v>6</v>
      </c>
      <c r="C74" s="123" t="s">
        <v>276</v>
      </c>
      <c r="D74" s="121" t="s">
        <v>277</v>
      </c>
      <c r="E74" s="121" t="s">
        <v>36</v>
      </c>
      <c r="F74" s="121" t="s">
        <v>177</v>
      </c>
      <c r="G74" s="121">
        <v>0</v>
      </c>
      <c r="H74" s="122" t="s">
        <v>186</v>
      </c>
      <c r="I74" s="32"/>
    </row>
    <row r="75" spans="1:10" ht="23.1" hidden="1" customHeight="1">
      <c r="A75" s="186"/>
      <c r="B75" s="78" t="s">
        <v>10</v>
      </c>
      <c r="C75" s="123"/>
      <c r="D75" s="121"/>
      <c r="E75" s="121"/>
      <c r="F75" s="121"/>
      <c r="G75" s="121"/>
      <c r="H75" s="122"/>
      <c r="I75" s="32"/>
    </row>
    <row r="76" spans="1:10" ht="23.1" hidden="1" customHeight="1" thickBot="1">
      <c r="A76" s="187"/>
      <c r="B76" s="79" t="s">
        <v>5</v>
      </c>
      <c r="C76" s="124"/>
      <c r="D76" s="53"/>
      <c r="E76" s="53"/>
      <c r="F76" s="53"/>
      <c r="G76" s="53"/>
      <c r="H76" s="54"/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3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33"/>
    </row>
    <row r="79" spans="1:10" ht="23.1" customHeight="1">
      <c r="A79" s="1"/>
      <c r="B79" s="24"/>
      <c r="C79" s="6"/>
      <c r="D79" s="6"/>
      <c r="E79" s="27"/>
      <c r="F79" s="24"/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/>
      <c r="G80" s="23"/>
      <c r="H80" s="7"/>
      <c r="I80" s="14"/>
      <c r="J80" s="33"/>
    </row>
    <row r="81" spans="1:19" ht="23.1" customHeight="1">
      <c r="A81" s="1"/>
      <c r="B81" s="24"/>
      <c r="C81" s="7"/>
      <c r="D81" s="7"/>
      <c r="E81" s="28"/>
      <c r="F81" s="24"/>
      <c r="G81" s="24"/>
      <c r="H81" s="6"/>
      <c r="I81" s="32"/>
    </row>
    <row r="82" spans="1:19" ht="23.1" customHeight="1">
      <c r="C82" s="1"/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9</v>
      </c>
    </row>
  </sheetData>
  <mergeCells count="32">
    <mergeCell ref="J14:J15"/>
    <mergeCell ref="A5:I5"/>
    <mergeCell ref="G6:G7"/>
    <mergeCell ref="J8:J9"/>
    <mergeCell ref="J10:J11"/>
    <mergeCell ref="J12:J13"/>
    <mergeCell ref="F6:F7"/>
    <mergeCell ref="E6:E7"/>
    <mergeCell ref="A6:A7"/>
    <mergeCell ref="A36:A41"/>
    <mergeCell ref="A71:A76"/>
    <mergeCell ref="A50:A55"/>
    <mergeCell ref="A57:A62"/>
    <mergeCell ref="A64:A69"/>
    <mergeCell ref="A43:A48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70 G35 G42 G49 G56 G63">
    <cfRule type="cellIs" dxfId="0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ФИН (2)</vt:lpstr>
      <vt:lpstr>призеры 2дн</vt:lpstr>
      <vt:lpstr>призеры 1дн</vt:lpstr>
      <vt:lpstr>2стр (2)</vt:lpstr>
      <vt:lpstr>1стр (2)</vt:lpstr>
      <vt:lpstr>ФИН</vt:lpstr>
      <vt:lpstr>2стр</vt:lpstr>
      <vt:lpstr>1стр</vt:lpstr>
      <vt:lpstr>призеры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призеры!Область_печати</vt:lpstr>
      <vt:lpstr>'призеры 1дн'!Область_печати</vt:lpstr>
      <vt:lpstr>'призеры 2дн'!Область_печати</vt:lpstr>
      <vt:lpstr>ФИН!Область_печати</vt:lpstr>
      <vt:lpstr>'ФИН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2018-04-15T08:58:12Z</cp:lastPrinted>
  <dcterms:created xsi:type="dcterms:W3CDTF">1996-10-08T23:32:33Z</dcterms:created>
  <dcterms:modified xsi:type="dcterms:W3CDTF">2019-03-05T10:33:54Z</dcterms:modified>
</cp:coreProperties>
</file>